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Simulasi Nor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<sst xmlns="http://schemas.openxmlformats.org/spreadsheetml/2006/main" count="262" uniqueCount="241">
  <si>
    <t>PENILAIAN PEMENUHAN INDIKATOR DESA ANTIKORUPSI
DESA …………..., KABUPATEN ………………..., PROVINSI ………………………..</t>
  </si>
  <si>
    <t>TANGGAL ………………………………………</t>
  </si>
  <si>
    <t>NO</t>
  </si>
  <si>
    <t>KOMPONEN</t>
  </si>
  <si>
    <t>INDIKATOR</t>
  </si>
  <si>
    <t>BUKTI / EVIDENCE / DOKUMEN</t>
  </si>
  <si>
    <t>% 
EVIDENCE</t>
  </si>
  <si>
    <t>BOBOT</t>
  </si>
  <si>
    <t>NILAI LEVEL</t>
  </si>
  <si>
    <t>SKOR</t>
  </si>
  <si>
    <t>CATATAN</t>
  </si>
  <si>
    <t>Level 1 (0,6)</t>
  </si>
  <si>
    <t>Level 2 (0,7)</t>
  </si>
  <si>
    <t>Level 3 (0,8)</t>
  </si>
  <si>
    <t>Level 4 (0,9)</t>
  </si>
  <si>
    <t>Level 5 (1,0)</t>
  </si>
  <si>
    <t>I</t>
  </si>
  <si>
    <t>Penguatan Tata Laksana</t>
  </si>
  <si>
    <t>I.1</t>
  </si>
  <si>
    <r>
      <rPr>
        <sz val="11"/>
        <color theme="1"/>
        <rFont val="Calibri"/>
        <charset val="134"/>
      </rPr>
      <t xml:space="preserve">Adanya Perdes/Keputusan Kepala Desa/SOP tentang Perencanaan, Pelaksanaan, Penatausahaan dan Pertanggungjawaban APBDes beserta  Implementasinya.
</t>
    </r>
    <r>
      <rPr>
        <b/>
        <sz val="11"/>
        <color theme="1"/>
        <rFont val="Calibri"/>
        <charset val="134"/>
      </rPr>
      <t>(2 tahun terakhir)</t>
    </r>
  </si>
  <si>
    <t xml:space="preserve">RPJMDes </t>
  </si>
  <si>
    <t>Minimal evidence dipenuhi 40%</t>
  </si>
  <si>
    <t>Minimal evidence terpenuhi 70%</t>
  </si>
  <si>
    <t>● Evidence semua lengkap
● Terdapat evidence yang terkait regulasi dalam bentuk digital</t>
  </si>
  <si>
    <t xml:space="preserve">● Level 3 terpenuhi
● Minimal terdapat perangkat desa memahami mekanisme perencanaaan hingga pertanggungjawaban APBDes
</t>
  </si>
  <si>
    <t xml:space="preserve">● Level 4 terpenuhi
● Minimal terdapat anggota BPD memahami mekanisme perencanaan hingga pertanggungjawaban APBDes
● Terdapat kesesuaian antara APBDes dengan Permendes terkait prioritas penggunaan dana desa
</t>
  </si>
  <si>
    <t>RKPDes</t>
  </si>
  <si>
    <t xml:space="preserve">APBDes </t>
  </si>
  <si>
    <t xml:space="preserve">APBDes perubahan </t>
  </si>
  <si>
    <t xml:space="preserve">Laporan Pertanggungjawaban </t>
  </si>
  <si>
    <t>Undangan Penyusunan regulasi kepada seluruh aparatur desa</t>
  </si>
  <si>
    <t>Notulensi Penyusunan regulasi</t>
  </si>
  <si>
    <t>Daftar Hadir Penyusunan regulasi</t>
  </si>
  <si>
    <t>Dokumentasi Penyusunan regulasi</t>
  </si>
  <si>
    <t>Pertanggungjawaban Bumdes (PP 11 Tahun 2021)</t>
  </si>
  <si>
    <t>I.2</t>
  </si>
  <si>
    <t>Adanya Perdes/Keputusan Kepala Desa/SOP mengenai Mekanisme Evaluasi Kinerja Perangkat Desa</t>
  </si>
  <si>
    <t>SOTK (struktur organisasi tata kelola) Desa, tupoksi masing-masing kaur</t>
  </si>
  <si>
    <t xml:space="preserve">● Level 3 terpenuhi
● Minimal terdapat perangkat desa memahami mengenai SOTK dan mekanisme evaluasi terhadap perangkat desa
● Terdapat publikasi terkait regulasi mekanisme dan evaluasi kinerja perangkat desa
</t>
  </si>
  <si>
    <t xml:space="preserve">● Level 4 terpenuhi 
● Minimal terdapat anggota BPD mengetahui mengenai SOTK dan mekanisme evaluasi terhadap perangkat desa
</t>
  </si>
  <si>
    <t>Perkades/Perdes/Keputusan Kades/SOP tentang Mekanisme Evaluasi Kinerja Perangkat Desa</t>
  </si>
  <si>
    <t xml:space="preserve">Notulensi / Daftar Hadir / Dokumentasi Penyusunan regulasi </t>
  </si>
  <si>
    <t>Format formulir evaluasi (Tupoksi perangkat Desa, Dokumen pendukung, Kriteria penilaian dan Catatan)</t>
  </si>
  <si>
    <t xml:space="preserve"> </t>
  </si>
  <si>
    <t>I.3</t>
  </si>
  <si>
    <t xml:space="preserve">Adanya Perdes/Keputusan Kepala Desa/SOP tentang Pengendalian Gratifikasi, Suap dan Konflik Kepentingan </t>
  </si>
  <si>
    <t>Perkades/Perdes/Keputusan Kades/SOP tentang Pengendalian Gratifikasi, Suap dan Konflik Kepentingan</t>
  </si>
  <si>
    <t>Minimal evidence dipenuhi 70%</t>
  </si>
  <si>
    <t>● Level 3 terpenuhi
● Minimal terdapat perangkat desa memahami tentang pengendalian gratifikasi, suap dan konflik kepentingan (regulasi, makna, dan pesan dalam dokumen tersebut)</t>
  </si>
  <si>
    <r>
      <rPr>
        <sz val="11"/>
        <color theme="1"/>
        <rFont val="Calibri"/>
        <charset val="134"/>
      </rPr>
      <t xml:space="preserve">● Level 4 terpenuhi
● Minimal terdapat anggota BPD memahami tentang pengendalian gratifikasi, suap dan konflik kepentingan (regulasi, makna, dan pesan dalam dokumen tersebut)
</t>
    </r>
    <r>
      <rPr>
        <sz val="11"/>
        <color rgb="FFFF0000"/>
        <rFont val="Calibri"/>
        <charset val="134"/>
      </rPr>
      <t>● Implementasi Perkades yaitu Rekapitulasi laporan gratifikasi, suap dan konflik kepentingan.</t>
    </r>
    <r>
      <rPr>
        <sz val="11"/>
        <color theme="1"/>
        <rFont val="Calibri"/>
        <charset val="134"/>
      </rPr>
      <t xml:space="preserve">
</t>
    </r>
  </si>
  <si>
    <t>Format lampiran deklarasi CoI</t>
  </si>
  <si>
    <t>I.4</t>
  </si>
  <si>
    <t>Perjanjian Kerjasama antara Pelaksana Kegiatan Anggaran dengan Pihak Penyedia, dan telah melalui Proses Pengadaan Barang/Jasa di Desa</t>
  </si>
  <si>
    <t>Perencanaan Pengadaan terkait PBJ</t>
  </si>
  <si>
    <t>Minimal evidence dipenuhi 50%</t>
  </si>
  <si>
    <t>Minimal evidence dipenuhi 80%</t>
  </si>
  <si>
    <r>
      <rPr>
        <sz val="11"/>
        <color theme="1"/>
        <rFont val="Calibri"/>
        <charset val="134"/>
      </rPr>
      <t>● Evidence semua lengkap
●</t>
    </r>
    <r>
      <rPr>
        <sz val="11"/>
        <rFont val="Calibri"/>
        <charset val="134"/>
      </rPr>
      <t xml:space="preserve"> Perencanaan Pengadaan telah terpublikasi</t>
    </r>
    <r>
      <rPr>
        <sz val="11"/>
        <color theme="1"/>
        <rFont val="Calibri"/>
        <charset val="134"/>
      </rPr>
      <t xml:space="preserve">
● Seluruh evidence dalam bentuk digital</t>
    </r>
  </si>
  <si>
    <t xml:space="preserve">● Level 3 terpenuhi
● Terdapat papan informasi dan atau publikasi tentang pekerjaan dilaksanakan </t>
  </si>
  <si>
    <r>
      <rPr>
        <sz val="11"/>
        <color theme="1"/>
        <rFont val="Calibri"/>
        <charset val="134"/>
      </rPr>
      <t xml:space="preserve">● Level 4 terpenuhi
● Hasil pekerjaan dapat memberi manfaat bagi masyarakat
</t>
    </r>
    <r>
      <rPr>
        <i/>
        <sz val="11"/>
        <color theme="1"/>
        <rFont val="Calibri"/>
        <charset val="134"/>
      </rPr>
      <t>●</t>
    </r>
    <r>
      <rPr>
        <sz val="11"/>
        <color theme="1"/>
        <rFont val="Calibri"/>
        <charset val="134"/>
      </rPr>
      <t>Random check dengan penyedia yang menyatakan bahwa selama proses pengadaan tidak ada indikasi gratifikasi dan sejenisnya</t>
    </r>
  </si>
  <si>
    <t>KAK/ToR/spesifikasi teknis terkait PBJ dan HPS sesuai peraturan LKPP dan atau kepala daerah tentang tata cara pengadaan barang/jasa di desa</t>
  </si>
  <si>
    <t>Undangan dari Desa kepada Penyedia Jasa sesuai Peraturan PBJ yang berlaku</t>
  </si>
  <si>
    <t xml:space="preserve">surat penawaran dari Penyedia Jasa </t>
  </si>
  <si>
    <t>SK Tim Pelaksana Kegiatan</t>
  </si>
  <si>
    <t>Perjanjian Kerjasama</t>
  </si>
  <si>
    <t>Dokumen penyelesaian pembayaran</t>
  </si>
  <si>
    <t>I.5</t>
  </si>
  <si>
    <t>Adanya Perdes/Keputusan Kepala Desa/SOP tentang Pakta Integritas dan sejenisnya</t>
  </si>
  <si>
    <t>Perkades/Perdes/Keputusan Kades/SOP tentang Pakta Integritas</t>
  </si>
  <si>
    <t xml:space="preserve">● Minimal evidence dipenuhi 40%
</t>
  </si>
  <si>
    <t>● Minimal evidence dipenuhi 70%</t>
  </si>
  <si>
    <t>● Evidence semua lengkap
● Seluruh evidence dalam bentuk digital</t>
  </si>
  <si>
    <t xml:space="preserve">● Level 3 terpenuhi
● Terdapat perangkat desa yang memahami substansi tentang Pakta Integritas yang ditandatangani
</t>
  </si>
  <si>
    <t>● Level 4 terpenuhi
● Terdapat anggota BPD yang mengetahui bahwa ada Pakta Integritas bagi perangkat desa</t>
  </si>
  <si>
    <t>Dokumen Pakta Integritas yang ditandatangani Aparat Desa</t>
  </si>
  <si>
    <t xml:space="preserve">Notulensi/Daftar Hadir/Dokumentasi Penyusunan regulasi </t>
  </si>
  <si>
    <t>II</t>
  </si>
  <si>
    <t>Penguatan Pengawasan</t>
  </si>
  <si>
    <t>II.1</t>
  </si>
  <si>
    <t>Adanya Kegiatan Pengawasan dan Evaluasi Kinerja Perangkat Desa</t>
  </si>
  <si>
    <t>Undangan kegiatan pengawasan dan evaluasi kepada seluruhperangkat Desa dan  Aparatur desa</t>
  </si>
  <si>
    <t xml:space="preserve">● Minimal evidence dipenuhi 70%
</t>
  </si>
  <si>
    <t xml:space="preserve">● Evidence semua lengkap
● Seluruh evidence dalam bentuk digital
</t>
  </si>
  <si>
    <t>● Level 3 terpenuhi
● Minimal terdapat anggota BPD mengetahui mengenai kegiatan pengawasan dan  evaluasi kinerja perangkat desa</t>
  </si>
  <si>
    <t>● Level 4 terpenuhi 
●  Terdapat tindak lanjut dari hasil evaluasi sebelumnya</t>
  </si>
  <si>
    <t>Notulensi kegiatan</t>
  </si>
  <si>
    <t>Daftar hadir</t>
  </si>
  <si>
    <t xml:space="preserve">Dokumentasi </t>
  </si>
  <si>
    <t>Lampiran formulir Pengawasan dan evaluasi (Tupoksi perangkat Desa, Dokumen pendukung, Kriteria penilaian dan Catatan)</t>
  </si>
  <si>
    <t>II.2</t>
  </si>
  <si>
    <t>Adanya Tindak Lanjut Hasil Pembinaan, Petunjuk, Arahan, Pengawasan, dan Pemeriksaan dari Pemerintah Pusat/Daerah</t>
  </si>
  <si>
    <t>Arsip/Dokumen hasil Pembinaan,  Petunjuk, Arahan, Pengawasan, dan Pemeriksaan dari Pemerintah Pusat/Daerah</t>
  </si>
  <si>
    <t xml:space="preserve"> Evidence semua lengkap
</t>
  </si>
  <si>
    <t>● Evidence semua lengkap
● Dalam jangka waktu lebih dari 6 bulan telah memberikan respon terhadap hasil Tindak Lanjut Pembinaan, Petunjuk, Arahan, Pengawasan, dan Pemeriksaan dari Pemerintah Pusat/Daerah pada tahun berjalan atau periode sebelumnya</t>
  </si>
  <si>
    <t>● Evidence semua lengkap
● Dalam jangka waktu paling lambat 6 bulan telah memberikan respon terhadap hasil Tindak Lanjut Pembinaan, Petunjuk, Arahan, Pengawasan, dan Pemeriksaan dari Pemerintah Pusat/Daerah pada tahun berjalan atau periode sebelumnya</t>
  </si>
  <si>
    <t>● Evidence semua lengkap
● Dalam jangka waktu paling lambat 3 bulan telah memberikan respon terhadap hasil Tindak Lanjut Pembinaan, Petunjuk, Arahan, Pengawasan, dan Pemeriksaan dari Pemerintah Pusat/Daerah pada tahun berjalan atau periode sebelumnya</t>
  </si>
  <si>
    <r>
      <rPr>
        <sz val="11"/>
        <color theme="1"/>
        <rFont val="Calibri"/>
        <charset val="134"/>
      </rPr>
      <t xml:space="preserve">Surat keterangan/penjelasan terhadap Pembinaan,  Petunjuk, Arahan, Pengawasan, dan Pemeriksaan dari Pemerintah Pusat/Daerah </t>
    </r>
    <r>
      <rPr>
        <b/>
        <sz val="11"/>
        <color theme="1"/>
        <rFont val="Calibri"/>
        <charset val="134"/>
      </rPr>
      <t>yang belum bisa diselesaikan</t>
    </r>
    <r>
      <rPr>
        <sz val="11"/>
        <color theme="1"/>
        <rFont val="Calibri"/>
        <charset val="134"/>
      </rPr>
      <t xml:space="preserve"> dalam tahun berjalan </t>
    </r>
  </si>
  <si>
    <t>Surat Penyelesaian/Berita acara penyelesaian atas  Pembinaan, Petunjuk, Arahan, Pengawasan, dan Pemeriksaan dari Pemerintah Pusat/Daerah Pemeriksaan Temuan dengan melampirkan bukti dukung</t>
  </si>
  <si>
    <t>II.3</t>
  </si>
  <si>
    <t>Tidak adanya Aparatur Desa dalam 3 (tiga) tahun terakhir yang terjerat Tindak Pidana Korupsi</t>
  </si>
  <si>
    <t xml:space="preserve">Surat pernyataan oleh kepala desa bersama inspektorat Kabupaten, kadis PMD Kabupaten </t>
  </si>
  <si>
    <t>Surat keterangan dari APH berdasarkan surat permohonan dari Pemkab</t>
  </si>
  <si>
    <t>Screenshot hasil penelusuran berita bahwa tidak ditemukan kasus tindak pidana korupsi di desa tersebut</t>
  </si>
  <si>
    <t>Surat pernyataan diupload ke website desa</t>
  </si>
  <si>
    <t>III</t>
  </si>
  <si>
    <t>Penguatan Kualitas Pelayanan Publik</t>
  </si>
  <si>
    <t>III.1</t>
  </si>
  <si>
    <t>Adanya Layanan Pengaduan bagi Masyarakat</t>
  </si>
  <si>
    <t>Prosedur baku penerimaan, penanganan dan tindaklanjut pengaduan</t>
  </si>
  <si>
    <t>Evidence lengkap</t>
  </si>
  <si>
    <t>● Level 3 terpenuhi
● Adanya informasi rekap dan progres tindak lanjut yang didiskusikan secara berkala di forum internal pemerintah desa</t>
  </si>
  <si>
    <t>● Level 4 terpenuhi
● Adanya Random check terhadap unsur masyarakat yang menyampaikan aduan yang sudah selesai, (hasil diharapkan masy tau aduannya sudah di TL, memadai, dll)
● Terdapat anggota BPD yang mengetahui rekap dan tindak lanjut Pengaduan Masyarakat</t>
  </si>
  <si>
    <t>Saluran penerimaan pengaduan (digital berupa Email/Website/media sosial dan konvensional)</t>
  </si>
  <si>
    <t>Publikasi prosedur baku dan saluran pengaduan</t>
  </si>
  <si>
    <t>Media informasi terkait prosedur dan saluran pengaduan</t>
  </si>
  <si>
    <t>III.2</t>
  </si>
  <si>
    <t>Adanya Survei Kepuasan Masyarakat (SKM) terhadap Layanan Pemerintah Desa</t>
  </si>
  <si>
    <t>Survey kepuasan berdasarkan pelayanan yang diberikan pemerintah desa kepada masyarakat</t>
  </si>
  <si>
    <t>Terdapat Survey puas dan tidak puas</t>
  </si>
  <si>
    <t>Terdapat Survey Kuosioner</t>
  </si>
  <si>
    <t>Terdapat Survey Web Based</t>
  </si>
  <si>
    <t xml:space="preserve">● Terdapat laporan dari hasil Survey Web Based / Survey Kuesioner berserta rencana tindaklanjutnya
</t>
  </si>
  <si>
    <t>● Level 4 terpenuhi
● Terdapat publikasi hasil survey dan rencana tindak lanjut di website desa/ media sosial desa / papan pengumuman desa</t>
  </si>
  <si>
    <t>Pelaksanaan  Survey berdasarkan pada Pedoman penyusunan survey kepuasan masyarakat yang dikeluarkan oleh KemenPAN RB (PermenPAN RB No. 14 tahun 2017/yang berlaku).</t>
  </si>
  <si>
    <t>III.3</t>
  </si>
  <si>
    <t>Adanya Keterbukaan dan Akses Masyarakat Desa terhadap Informasi layanan pemerintah desa (kesehatan, pendidikan, sosial, lingkungan, tramtibumlinmas, pekerjaan umum), Pembangunan, Kependudukan, Keuangan, dan Pelayanan lainnya.</t>
  </si>
  <si>
    <t>Informasi SPM sesuai dengan  Permendagri No. 2 tahun 2017</t>
  </si>
  <si>
    <t>Terdapat informasi jenis layanan di kantor Pemerintah Desa dalam bentuk fisik/konvensional</t>
  </si>
  <si>
    <t xml:space="preserve">Ada aplikasi penunjang/grup Whatsapp dan sejenisnya sebagai forum interaksi masyarakat dan perangkat desa </t>
  </si>
  <si>
    <r>
      <rPr>
        <sz val="11"/>
        <color theme="1"/>
        <rFont val="Calibri"/>
        <charset val="134"/>
      </rPr>
      <t xml:space="preserve">Telah terpublikasi dengan jelas dikantor desa/website/media sosial : </t>
    </r>
    <r>
      <rPr>
        <b/>
        <sz val="11"/>
        <color theme="1"/>
        <rFont val="Calibri"/>
        <charset val="134"/>
      </rPr>
      <t>Syarat, Alur/Proses, dan SLA (Lama layanan), dan Biaya Pelayanan</t>
    </r>
    <r>
      <rPr>
        <sz val="11"/>
        <color theme="1"/>
        <rFont val="Calibri"/>
        <charset val="134"/>
      </rPr>
      <t xml:space="preserve">
(Tim penilai lakukan observasi /verifikasi lapangan)</t>
    </r>
  </si>
  <si>
    <t xml:space="preserve">● Level 3 terpenuhi
● Di antara perangkat desa yang diwawancara mengetahui jenis layanan kepada masyarakat
</t>
  </si>
  <si>
    <t xml:space="preserve">● Level 4 terpenuhi
● Masyarakat mengetahui dengan jelas layanan yang diberikan oleh desa (on the spot interview)
</t>
  </si>
  <si>
    <t>Media Informasi (Poster, Banner, Media Sosial dan Website)</t>
  </si>
  <si>
    <t>III.4</t>
  </si>
  <si>
    <t>Adanya Media Informasi tentang APBDes di Balai Desa dan/atau tempat lain yang mudah diakses oleh Masyarakat</t>
  </si>
  <si>
    <t>Baliho/Poster APBDES yang mencakup:</t>
  </si>
  <si>
    <t xml:space="preserve">Terdapat informasi APBDes di kantor desa dalam bentuk fisik/konvensional
(Terdapat media publikasi dalam bentuk cetak (poster, spanduk, banner dll) yang menjelaskan tentang perencanaan/pertanggungjawaban APBDes)
</t>
  </si>
  <si>
    <t>Terdapat informasi APBDes di dusun dan tempat strategis dalam bentuk fisik/konvensional</t>
  </si>
  <si>
    <t>Telah terpublikasi dengan jelas website/media digital lainnya</t>
  </si>
  <si>
    <t xml:space="preserve">● Level 3 terpenuhi
● Di antara perangkat desa memahami struktur APBDes ( sumber pendapatan desa, belanja desa, dll) dan prioritas penggunaan dana desa. 
</t>
  </si>
  <si>
    <t>● Terpenuhi Level 4
●  Masyarakat mengetahui Informasi mengenai APBDes</t>
  </si>
  <si>
    <t>a. Sumber pendapatan (DD, ADD, Pajak Retribusi, PAD, Hibah, Transfer dari APBD provinsi, kabupaten dan kota dll)</t>
  </si>
  <si>
    <t>b. Penetapan prioritas penggunaan Dana Desa sesuai Permendes PDTT No. 8 Tahun 2022</t>
  </si>
  <si>
    <t>c. Alokasi belanja tiap bidang kewenangan</t>
  </si>
  <si>
    <t>d. Kontak aduan (konvensional dan digital)</t>
  </si>
  <si>
    <t xml:space="preserve">Lokasi pemasangan: </t>
  </si>
  <si>
    <t>a. Kantor Desa (baliho)</t>
  </si>
  <si>
    <t>b. Dusun (poster atau baliho)</t>
  </si>
  <si>
    <t>c. Website</t>
  </si>
  <si>
    <t>d. Media sosial</t>
  </si>
  <si>
    <t>e. lainnya</t>
  </si>
  <si>
    <t>III.5</t>
  </si>
  <si>
    <t>Adanya Maklumat Pelayanan</t>
  </si>
  <si>
    <t>Isi Maklumat sesuai dengan PermenPAN RB yang berlaku</t>
  </si>
  <si>
    <t>-</t>
  </si>
  <si>
    <t xml:space="preserve">● Maklumat Pelayanan tersedia di balai desa dalam ukuran cukup, dibingkai dan atau dipasang dalam bentuk yang proper.
</t>
  </si>
  <si>
    <t xml:space="preserve">● Level 2 terpenuhi
● Maklumat Pelayanan juga tersedia pada website/media digital/media sosial
</t>
  </si>
  <si>
    <t>● Level 3 terpenuhi
● Terdapat perangkat desa memahami isi Maklumat Pelayanan desa</t>
  </si>
  <si>
    <t xml:space="preserve">● Level 4 terpenuhi
● Unsur masyarakat mengetahui isi Maklumat Pelayanan Desa
</t>
  </si>
  <si>
    <t>Isi Maklumat pelayanan memuat minimal:</t>
  </si>
  <si>
    <t>a. Komitmen dari Aparat Desa</t>
  </si>
  <si>
    <t xml:space="preserve">b. Konsekuensi hukum </t>
  </si>
  <si>
    <t>c. Ditandatangani oleh Kepala Desa</t>
  </si>
  <si>
    <t xml:space="preserve">Maklumat Pelayanan Dicetak dengan minimal ukuran poster </t>
  </si>
  <si>
    <t>Lokasi Pemasangan:</t>
  </si>
  <si>
    <t>a. Di tempat pelayanan kantor desa dan dusun</t>
  </si>
  <si>
    <t>b. Di upload di Website dan media sosial</t>
  </si>
  <si>
    <t>IV</t>
  </si>
  <si>
    <t>Penguatan Partisipasi Masyarakat</t>
  </si>
  <si>
    <t>IV.1</t>
  </si>
  <si>
    <t>Adanya Partisipasi dan Keterlibatan Masyarakat dalam Penyusunan RKP Desa</t>
  </si>
  <si>
    <t>1. Musyawarah Pemangku Kepentingan (Dusun / Kelompok)</t>
  </si>
  <si>
    <t>●Minimal evidence dipenuhi 40%</t>
  </si>
  <si>
    <t>●Minimal evidence dipenuhi 80%</t>
  </si>
  <si>
    <r>
      <rPr>
        <sz val="11"/>
        <color rgb="FFFF0000"/>
        <rFont val="Calibri"/>
        <charset val="134"/>
      </rPr>
      <t>● Evidence terpenuhi secara lengkap baik secara fisik maupun digital</t>
    </r>
    <r>
      <rPr>
        <sz val="11"/>
        <color theme="1"/>
        <rFont val="Calibri"/>
        <charset val="134"/>
      </rPr>
      <t xml:space="preserve">
●Keterlibatan unsur Masyarakat Desa (perwakilan Toga, Tomas, Todat, tokoh pemuda, tokoh perempuan dan lainnya) yang tercantum dalam SK Tim Penyusun RKPDes
</t>
    </r>
  </si>
  <si>
    <t xml:space="preserve">● Terpenuhinya evidence level 3
● Terdapat aparat pemerintah desa yang memahami prosedur dalam penyusunan RKPDes
</t>
  </si>
  <si>
    <t>● Terpenuhi Level 4
●  Terdapat kesesuaian antara notulensi Musdus dan atau Musdes dengan poin yang tercantum pada RKPDes
● Unsur masyarakat pada Tim Penyusun memahami RKPDes yang dihasilkan.</t>
  </si>
  <si>
    <t>Undangan kepada masyarakat dusun/Kelompok</t>
  </si>
  <si>
    <t>Notulensi (judul, waktu kegiatan, keterwakilan masyarakat, daftar usulan yang diajukan dan disepakati/tidak yang ditandatangani oleh Kadus atau Ketua Kelompok dan peserta</t>
  </si>
  <si>
    <t>2. Musyawarah desa:</t>
  </si>
  <si>
    <t>Undangan kepada masyarakat desa</t>
  </si>
  <si>
    <t>Notulensi (judul, waktu kegiatan, keterwakilan masyarakat desa, daftar usulan dan biaya yang diajukan dan disepakati/tidak yang ditandatangani oleh Kades, Kadus dan perwakilan masyarakat desa)</t>
  </si>
  <si>
    <t xml:space="preserve">SK Tim Penyusun RKPDes </t>
  </si>
  <si>
    <t>IV.2</t>
  </si>
  <si>
    <t>Adanya Kesadaran Masyarakat dalam Mencegah Terjadinya Praktik Gratifikasi, Suap dan Konflik Kepentingan</t>
  </si>
  <si>
    <t>Survei Perilaku baik konvensional maupun digital yang meliputi minimal:</t>
  </si>
  <si>
    <t xml:space="preserve">● Terlaksananya survey perilaku
</t>
  </si>
  <si>
    <t xml:space="preserve">● Terpenuhinya evidence level 1
● Terdapat hasil rekapitulasi dan analisa serta tindak lanut kegiatan survey 
</t>
  </si>
  <si>
    <t xml:space="preserve">● Terpenuhinya evidence level 2
● Melakukan sosialisasi hasil survey dan dan menyampaikan surat edaran terkait gratifikasi, suap dan konflik kepentingan
●Surat edaran tentang Perkades Gratifikasi dan Suap serta konflik kepentingan
"
</t>
  </si>
  <si>
    <t xml:space="preserve">● Terpenuhinya evidence level 3
● Deklarasi aparat desa untuk tidak menerima gratifikasi dan suap dalam penyelenggaraan pemerintahan desa (banner, poster, media digital, media sosial)
● Terlaksananya deklarasi konflik kepentingan oleh aparat pemerintah desa
"
</t>
  </si>
  <si>
    <t>● Terpenuhinya evidence level 4
● Random check ke satu anggota masyarakat tentang ada tidaknya praktik/implementasi gratifikasi ke perangkat desa</t>
  </si>
  <si>
    <t>a. Perilaku masyarakat desa memberikan gratifikasi dan suap</t>
  </si>
  <si>
    <t>b. Mengetahui, menyadari dan menghindari adanya konflik kepentingan</t>
  </si>
  <si>
    <t xml:space="preserve">c. Mengetahui, memahami dan mengimplementasikan 9 nilai antikorupsi </t>
  </si>
  <si>
    <t xml:space="preserve">Hasil rekapitulasi, analisis dan tindaklanjut </t>
  </si>
  <si>
    <t>Surat edaran terkait gratifikasi, suap dan konflik kepentingan</t>
  </si>
  <si>
    <t>Sosialisasi Perkades secara fisik kepada masyarakat:</t>
  </si>
  <si>
    <t>a. undangan</t>
  </si>
  <si>
    <t>b. daftar hadir</t>
  </si>
  <si>
    <t>c. notulensi</t>
  </si>
  <si>
    <t>d. dokumentasi</t>
  </si>
  <si>
    <t>e. digitalisasi melalui video (sosialisasi/testimoni dari penerima pelayanan)</t>
  </si>
  <si>
    <t>Deklarasi Konflik Kepentingan yang sudah diisi oleh aparatur desa (pemberitaan /Penyebarluasan informasi mengenai deklarasi Konflik Kepentingan)</t>
  </si>
  <si>
    <t>IV.3</t>
  </si>
  <si>
    <t>Adanya Keterlibatan Lembaga Kemasyarakatan dalam Pelaksanaan Pembangunan Desa</t>
  </si>
  <si>
    <t xml:space="preserve">Undangan / pengumuman kepada masyarakat </t>
  </si>
  <si>
    <t>●Minimal evidence dipenuhi 75%</t>
  </si>
  <si>
    <r>
      <rPr>
        <sz val="11"/>
        <color theme="1"/>
        <rFont val="Calibri"/>
        <charset val="134"/>
      </rPr>
      <t>●</t>
    </r>
    <r>
      <rPr>
        <sz val="11"/>
        <color rgb="FFFF0000"/>
        <rFont val="Calibri"/>
        <charset val="134"/>
      </rPr>
      <t xml:space="preserve"> Evidence terpenuhi secara lengkap baik secara fisik / digital</t>
    </r>
    <r>
      <rPr>
        <sz val="11"/>
        <color theme="1"/>
        <rFont val="Calibri"/>
        <charset val="134"/>
      </rPr>
      <t xml:space="preserve">
●Keterlibatan Masyarakat Desa dalam pelaksanaan pembangunan desa dibuktikan dengan dokumentasi kegiatan secara digital/website/media sosial </t>
    </r>
  </si>
  <si>
    <t xml:space="preserve">● Terpenuhinya evidence level 3
● Terdapat Tim Pelaksana Kegiatan  yang mampu menjelaskan prosedur dalam pelaksanaan pembangunan desa
</t>
  </si>
  <si>
    <t xml:space="preserve">● Terpenuhi Level 4
●  Hasil pelaksanaan pembangunan dapat dirasakan oleh masyarakat desa
</t>
  </si>
  <si>
    <t>Notulensi / Berita Acara (judul, waktu kegiatan, keterwakilan masyarakat dusun, tandatangan oleh Kades, Kadus dan perwakilan masyarakat dusun/desa)</t>
  </si>
  <si>
    <t>Tanda terima pembayaran upah / daftar hadir</t>
  </si>
  <si>
    <t>LPJ Pelaksanaan Pembangunan Desa</t>
  </si>
  <si>
    <t>V</t>
  </si>
  <si>
    <t>Kearifan Lokal</t>
  </si>
  <si>
    <t>V.1</t>
  </si>
  <si>
    <t>Adanya Budaya Lokal/Hukum Adat yang Mendorong Upaya Pencegahan Tindak Pidana Korupsi</t>
  </si>
  <si>
    <t xml:space="preserve">Kesenian, adat istiadat dan/atau motto/slogan/jargon dan/atau Upaya perangkat desa beserta elemen masyarakat mensosialisasikan pencegahan korupsi dengan memadukan kearifan lokal setempat yang dilengkapi narasi dari 9 nilai antikorupsi dan diupload diwebsite dan media  sosial (baik video maupun artikel) </t>
  </si>
  <si>
    <t>● Terdapat budaya lokal yang ada mencerminkan nilai antikorupsi</t>
  </si>
  <si>
    <t>● Level 1 terpenuhi
● Terdapat dokumentasi kegiatan mengenai budaya lokal/ hukum adat/ kegiatan kemasyarakatan yang mendorong upaya pencegahan korupsi.</t>
  </si>
  <si>
    <t>● Level 2 terpenuhi
● Terdapat budaya lokal yang dipublikasikan melalui website/media sosial/media digital</t>
  </si>
  <si>
    <t xml:space="preserve">● Level 3 terpenuhi
● Terpublikasi secara rutin
</t>
  </si>
  <si>
    <t>● Level 4 terpenuhi 
● Terdapat Peraturan/Surat Keputusan/Surat Edaran mengenai budaya lokal/ hukum adat/ kegiatan kemasyarakatan yang mendorong upaya pencegahan korupsi.
● Konfirmasi masyarakat mengenai budaya lokal/hukum adat yang menggambarkan 9 nilai antikorupsi</t>
  </si>
  <si>
    <t xml:space="preserve">Peraturan/Surat Keputusan/Surat Edaran tentang kesenian dan adat istiadat </t>
  </si>
  <si>
    <t>V.2</t>
  </si>
  <si>
    <t>Adanya Tokoh Masyarakat, Tokoh Agama, Tokoh Adat, Tokoh Pemuda, dan Kaum Perempuan yang Mendorong Upaya Pencegahan Tindak Pidana Korupsi</t>
  </si>
  <si>
    <t>SK Penetepan/deklarasi/surat pernyataan  tokoh masyarakat, tokoh agama,  Tokoh Adat, Tokoh Pemuda, dan Kaum Perempuan yang mendukung upaya pencegahan korupsi</t>
  </si>
  <si>
    <t>● Terdapat Peraturan/Surat Keputusan/Surat Edaran penetapan Tokoh Masyarakat, Tokoh Agama, Tokoh Adat, Tokoh Pemuda, dan Kaum Perempuan yang Mendorong Upaya Pencegahan Tindak Pidana Korupsi</t>
  </si>
  <si>
    <t>● Terpenuhi level 1
● Testimoni dari masyarakat desa mengenai peran Tokoh Masyarakat, Tokoh Agama, Tokoh Adat, Tokoh Pemuda, dan Kaum Perempuan yang Mendorong Upaya Pencegahan Tindak Pidana Korupsi</t>
  </si>
  <si>
    <t>● Terpenuhi level 2
● Bukti diupload di website/media sosial</t>
  </si>
  <si>
    <t>● Terpenuhi level  3
● Konfirmasi dari masyarakat mengenai tokoh yang terdapat di desa</t>
  </si>
  <si>
    <t xml:space="preserve">● Terpenuhi level 4
●  Terdapat bukti aktivitas tokoh yang mendorong upaya pencegahan tindak pidana korupsi, baik bukti secara fisik ataupun digital
</t>
  </si>
  <si>
    <t xml:space="preserve">Testimoni dari tokoh masyarakat, tokoh agama,  Tokoh Adat, Tokoh Pemuda, dan Kaum Perempuan </t>
  </si>
  <si>
    <t>Bukti diupload diwebsite dan media sosial</t>
  </si>
  <si>
    <t>Bukti aktifitas tokoh dalam mendorong upaya mencegah korupsi</t>
  </si>
  <si>
    <t>No.</t>
  </si>
  <si>
    <t xml:space="preserve">SKOR </t>
  </si>
  <si>
    <t>TATA LAKSANA</t>
  </si>
  <si>
    <t>PENGAWASAN</t>
  </si>
  <si>
    <t>PELAYANAN PUBLIK</t>
  </si>
  <si>
    <t>PARTISIPASI MASYARAKAT</t>
  </si>
  <si>
    <t>KEARIFAN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</si>
</sst>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sz val="11"/>
      <name val="Calibri"/>
      <charset val="134"/>
    </font>
    <font>
      <b/>
      <sz val="11"/>
      <color rgb="FFFF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134"/>
    </font>
    <font>
      <i/>
      <sz val="11"/>
      <color theme="1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14" applyNumberFormat="0" applyAlignment="0" applyProtection="0">
      <alignment vertical="center"/>
    </xf>
    <xf numFmtId="0" fontId="14" fillId="10" borderId="15" applyNumberFormat="0" applyAlignment="0" applyProtection="0">
      <alignment vertical="center"/>
    </xf>
    <xf numFmtId="0" fontId="15" fillId="10" borderId="14" applyNumberFormat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96">
    <xf numFmtId="0" fontId="0" fillId="0" borderId="0" xfId="0" applyFont="1" applyAlignment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3" borderId="7" xfId="0" applyFont="1" applyFill="1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vertical="top" wrapText="1"/>
    </xf>
    <xf numFmtId="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180" fontId="1" fillId="0" borderId="0" xfId="0" applyNumberFormat="1" applyFont="1" applyAlignment="1">
      <alignment horizontal="left" vertical="center"/>
    </xf>
    <xf numFmtId="180" fontId="1" fillId="3" borderId="1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top"/>
    </xf>
    <xf numFmtId="0" fontId="3" fillId="0" borderId="9" xfId="0" applyFont="1" applyBorder="1"/>
    <xf numFmtId="0" fontId="3" fillId="0" borderId="10" xfId="0" applyFont="1" applyBorder="1"/>
    <xf numFmtId="0" fontId="1" fillId="3" borderId="7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180" fontId="1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8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180" fontId="1" fillId="0" borderId="8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wrapText="1"/>
    </xf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wrapText="1"/>
    </xf>
    <xf numFmtId="0" fontId="4" fillId="0" borderId="7" xfId="0" applyFont="1" applyBorder="1" applyAlignment="1">
      <alignment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4" borderId="4" xfId="0" applyFont="1" applyFill="1" applyBorder="1" applyAlignment="1">
      <alignment horizontal="center" vertical="center" wrapText="1"/>
    </xf>
    <xf numFmtId="180" fontId="1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80" fontId="1" fillId="0" borderId="0" xfId="0" applyNumberFormat="1" applyFont="1" applyAlignment="1">
      <alignment horizontal="left" vertical="center" wrapText="1"/>
    </xf>
    <xf numFmtId="180" fontId="1" fillId="7" borderId="7" xfId="0" applyNumberFormat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180" fontId="1" fillId="0" borderId="7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/>
    </xf>
    <xf numFmtId="2" fontId="2" fillId="7" borderId="0" xfId="0" applyNumberFormat="1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0"/>
  <sheetViews>
    <sheetView tabSelected="1" workbookViewId="0">
      <pane ySplit="7" topLeftCell="A25" activePane="bottomLeft" state="frozen"/>
      <selection/>
      <selection pane="bottomLeft" activeCell="T103" sqref="T103:T115"/>
    </sheetView>
  </sheetViews>
  <sheetFormatPr defaultColWidth="14.4571428571429" defaultRowHeight="15" customHeight="1"/>
  <cols>
    <col min="1" max="1" width="4.45714285714286" customWidth="1"/>
    <col min="2" max="2" width="14" customWidth="1"/>
    <col min="3" max="3" width="6.08571428571429" customWidth="1"/>
    <col min="4" max="4" width="18.8571428571429" customWidth="1"/>
    <col min="5" max="5" width="6.72380952380952" customWidth="1"/>
    <col min="6" max="6" width="56.2857142857143" customWidth="1"/>
    <col min="7" max="7" width="17.8190476190476" hidden="1" customWidth="1"/>
    <col min="8" max="11" width="66.7238095238095" hidden="1" customWidth="1"/>
    <col min="12" max="12" width="6.72380952380952" customWidth="1"/>
    <col min="13" max="13" width="11" hidden="1" customWidth="1"/>
    <col min="14" max="14" width="4.26666666666667" hidden="1" customWidth="1"/>
    <col min="15" max="15" width="11" hidden="1" customWidth="1"/>
    <col min="16" max="16" width="11" customWidth="1"/>
    <col min="17" max="17" width="9.26666666666667" customWidth="1"/>
    <col min="18" max="18" width="8" hidden="1" customWidth="1"/>
    <col min="19" max="19" width="7.81904761904762" customWidth="1"/>
    <col min="20" max="20" width="20.1428571428571" customWidth="1"/>
    <col min="21" max="21" width="16.2857142857143" customWidth="1"/>
    <col min="22" max="22" width="25.8190476190476" customWidth="1"/>
    <col min="23" max="23" width="27.4571428571429" customWidth="1"/>
    <col min="24" max="24" width="46.2666666666667" customWidth="1"/>
    <col min="25" max="25" width="46.2666666666667" hidden="1" customWidth="1"/>
    <col min="26" max="26" width="8.81904761904762" customWidth="1"/>
  </cols>
  <sheetData>
    <row r="1" spans="1:1">
      <c r="A1" s="2" t="s">
        <v>0</v>
      </c>
    </row>
    <row r="3" spans="1:26">
      <c r="A3" s="3" t="s">
        <v>1</v>
      </c>
      <c r="Z3" s="3"/>
    </row>
    <row r="4" customHeight="1" spans="1:1">
      <c r="A4" s="2"/>
    </row>
    <row r="5" spans="4:25">
      <c r="D5" s="4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40"/>
      <c r="R5" s="41"/>
      <c r="S5" s="42"/>
      <c r="Y5" s="62"/>
    </row>
    <row r="6" ht="30" spans="1:26">
      <c r="A6" s="7" t="s">
        <v>2</v>
      </c>
      <c r="B6" s="8" t="s">
        <v>3</v>
      </c>
      <c r="C6" s="9" t="s">
        <v>4</v>
      </c>
      <c r="D6" s="10"/>
      <c r="E6" s="11" t="s">
        <v>2</v>
      </c>
      <c r="F6" s="11" t="s">
        <v>5</v>
      </c>
      <c r="G6" s="11"/>
      <c r="H6" s="11"/>
      <c r="I6" s="11"/>
      <c r="J6" s="11"/>
      <c r="K6" s="11"/>
      <c r="L6" s="11"/>
      <c r="M6" s="11"/>
      <c r="N6" s="11"/>
      <c r="O6" s="11"/>
      <c r="P6" s="11" t="s">
        <v>6</v>
      </c>
      <c r="Q6" s="11" t="s">
        <v>7</v>
      </c>
      <c r="R6" s="11" t="s">
        <v>8</v>
      </c>
      <c r="S6" s="43" t="s">
        <v>9</v>
      </c>
      <c r="T6" s="44"/>
      <c r="U6" s="45"/>
      <c r="V6" s="45"/>
      <c r="W6" s="45"/>
      <c r="X6" s="46"/>
      <c r="Y6" s="11" t="s">
        <v>10</v>
      </c>
      <c r="Z6" s="63"/>
    </row>
    <row r="7" spans="1:26">
      <c r="A7" s="12"/>
      <c r="B7" s="12"/>
      <c r="C7" s="13"/>
      <c r="D7" s="14"/>
      <c r="E7" s="12"/>
      <c r="F7" s="12"/>
      <c r="G7" s="15"/>
      <c r="H7" s="15"/>
      <c r="I7" s="15"/>
      <c r="J7" s="15"/>
      <c r="K7" s="15"/>
      <c r="L7" s="15"/>
      <c r="M7" s="15"/>
      <c r="N7" s="15"/>
      <c r="O7" s="15"/>
      <c r="P7" s="15"/>
      <c r="Q7" s="12"/>
      <c r="R7" s="12"/>
      <c r="S7" s="12"/>
      <c r="T7" s="47" t="s">
        <v>11</v>
      </c>
      <c r="U7" s="47" t="s">
        <v>12</v>
      </c>
      <c r="V7" s="47" t="s">
        <v>13</v>
      </c>
      <c r="W7" s="47" t="s">
        <v>14</v>
      </c>
      <c r="X7" s="47" t="s">
        <v>15</v>
      </c>
      <c r="Y7" s="12"/>
      <c r="Z7" s="63"/>
    </row>
    <row r="8" s="1" customFormat="1" spans="1:25">
      <c r="A8" s="16" t="s">
        <v>16</v>
      </c>
      <c r="B8" s="17" t="s">
        <v>17</v>
      </c>
      <c r="C8" s="16" t="s">
        <v>18</v>
      </c>
      <c r="D8" s="17" t="s">
        <v>19</v>
      </c>
      <c r="E8" s="18">
        <v>1</v>
      </c>
      <c r="F8" s="19" t="s">
        <v>20</v>
      </c>
      <c r="G8" s="19"/>
      <c r="H8" s="19"/>
      <c r="I8" s="19"/>
      <c r="J8" s="19"/>
      <c r="K8" s="19"/>
      <c r="L8" s="19"/>
      <c r="M8" s="19" t="b">
        <v>0</v>
      </c>
      <c r="N8" s="19" t="str">
        <f t="shared" ref="N8:N17" si="0">IF(M8=TRUE,"1","0")</f>
        <v>0</v>
      </c>
      <c r="O8" s="23">
        <f>N8+N9+N10+N11+N12+N13+N14+N15+N16+N17</f>
        <v>0</v>
      </c>
      <c r="P8" s="32">
        <f>O8/10</f>
        <v>0</v>
      </c>
      <c r="Q8" s="48">
        <v>5</v>
      </c>
      <c r="R8" s="48" t="b">
        <f>IF(T18="v",0.6,IF(U18="v",0.7,IF(V18="v",0.8,IF(W18="v",0.9,IF(X18="v",1)))))</f>
        <v>0</v>
      </c>
      <c r="S8" s="49">
        <f>Q8*R8</f>
        <v>0</v>
      </c>
      <c r="T8" s="17" t="s">
        <v>21</v>
      </c>
      <c r="U8" s="17" t="s">
        <v>22</v>
      </c>
      <c r="V8" s="17" t="s">
        <v>23</v>
      </c>
      <c r="W8" s="17" t="s">
        <v>24</v>
      </c>
      <c r="X8" s="17" t="s">
        <v>25</v>
      </c>
      <c r="Y8" s="17"/>
    </row>
    <row r="9" s="1" customFormat="1" spans="1:25">
      <c r="A9" s="20"/>
      <c r="B9" s="20"/>
      <c r="C9" s="20"/>
      <c r="D9" s="20"/>
      <c r="E9" s="18">
        <v>2</v>
      </c>
      <c r="F9" s="21" t="s">
        <v>26</v>
      </c>
      <c r="G9" s="21"/>
      <c r="H9" s="21"/>
      <c r="I9" s="21"/>
      <c r="J9" s="21"/>
      <c r="K9" s="21"/>
      <c r="L9" s="19"/>
      <c r="M9" s="19" t="b">
        <v>0</v>
      </c>
      <c r="N9" s="19" t="str">
        <f t="shared" si="0"/>
        <v>0</v>
      </c>
      <c r="O9" s="19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="1" customFormat="1" spans="1:25">
      <c r="A10" s="20"/>
      <c r="B10" s="20"/>
      <c r="C10" s="20"/>
      <c r="D10" s="20"/>
      <c r="E10" s="18">
        <v>3</v>
      </c>
      <c r="F10" s="21" t="s">
        <v>27</v>
      </c>
      <c r="G10" s="21"/>
      <c r="H10" s="21"/>
      <c r="I10" s="21"/>
      <c r="J10" s="21"/>
      <c r="K10" s="21"/>
      <c r="L10" s="19"/>
      <c r="M10" s="19" t="b">
        <v>0</v>
      </c>
      <c r="N10" s="19" t="str">
        <f t="shared" si="0"/>
        <v>0</v>
      </c>
      <c r="O10" s="19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="1" customFormat="1" spans="1:25">
      <c r="A11" s="20"/>
      <c r="B11" s="20"/>
      <c r="C11" s="20"/>
      <c r="D11" s="20"/>
      <c r="E11" s="18">
        <v>4</v>
      </c>
      <c r="F11" s="21" t="s">
        <v>28</v>
      </c>
      <c r="G11" s="21"/>
      <c r="H11" s="21"/>
      <c r="I11" s="21"/>
      <c r="J11" s="21"/>
      <c r="K11" s="21"/>
      <c r="L11" s="19"/>
      <c r="M11" s="19" t="b">
        <v>0</v>
      </c>
      <c r="N11" s="19" t="str">
        <f t="shared" si="0"/>
        <v>0</v>
      </c>
      <c r="O11" s="19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="1" customFormat="1" spans="1:25">
      <c r="A12" s="20"/>
      <c r="B12" s="20"/>
      <c r="C12" s="20"/>
      <c r="D12" s="20"/>
      <c r="E12" s="18">
        <v>5</v>
      </c>
      <c r="F12" s="21" t="s">
        <v>29</v>
      </c>
      <c r="G12" s="21"/>
      <c r="H12" s="21"/>
      <c r="I12" s="21"/>
      <c r="J12" s="21"/>
      <c r="K12" s="21"/>
      <c r="L12" s="19"/>
      <c r="M12" s="19" t="b">
        <v>0</v>
      </c>
      <c r="N12" s="19" t="str">
        <f t="shared" si="0"/>
        <v>0</v>
      </c>
      <c r="O12" s="19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="1" customFormat="1" spans="1:25">
      <c r="A13" s="20"/>
      <c r="B13" s="20"/>
      <c r="C13" s="20"/>
      <c r="D13" s="20"/>
      <c r="E13" s="18">
        <v>6</v>
      </c>
      <c r="F13" s="21" t="s">
        <v>30</v>
      </c>
      <c r="G13" s="21"/>
      <c r="H13" s="21"/>
      <c r="I13" s="21"/>
      <c r="J13" s="21"/>
      <c r="K13" s="21"/>
      <c r="L13" s="19"/>
      <c r="M13" s="19" t="b">
        <v>0</v>
      </c>
      <c r="N13" s="19" t="str">
        <f t="shared" si="0"/>
        <v>0</v>
      </c>
      <c r="O13" s="19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="1" customFormat="1" spans="1:25">
      <c r="A14" s="20"/>
      <c r="B14" s="20"/>
      <c r="C14" s="20"/>
      <c r="D14" s="20"/>
      <c r="E14" s="18">
        <v>7</v>
      </c>
      <c r="F14" s="21" t="s">
        <v>31</v>
      </c>
      <c r="G14" s="21"/>
      <c r="H14" s="21"/>
      <c r="I14" s="21"/>
      <c r="J14" s="21"/>
      <c r="K14" s="21"/>
      <c r="L14" s="19"/>
      <c r="M14" s="19" t="b">
        <v>0</v>
      </c>
      <c r="N14" s="19" t="str">
        <f t="shared" si="0"/>
        <v>0</v>
      </c>
      <c r="O14" s="19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="1" customFormat="1" spans="1:25">
      <c r="A15" s="20"/>
      <c r="B15" s="20"/>
      <c r="C15" s="20"/>
      <c r="D15" s="20"/>
      <c r="E15" s="18">
        <v>8</v>
      </c>
      <c r="F15" s="21" t="s">
        <v>32</v>
      </c>
      <c r="G15" s="21"/>
      <c r="H15" s="21"/>
      <c r="I15" s="21"/>
      <c r="J15" s="21"/>
      <c r="K15" s="21"/>
      <c r="L15" s="19"/>
      <c r="M15" s="19" t="b">
        <v>0</v>
      </c>
      <c r="N15" s="19" t="str">
        <f t="shared" si="0"/>
        <v>0</v>
      </c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="1" customFormat="1" spans="1:25">
      <c r="A16" s="20"/>
      <c r="B16" s="20"/>
      <c r="C16" s="20"/>
      <c r="D16" s="20"/>
      <c r="E16" s="18">
        <v>9</v>
      </c>
      <c r="F16" s="21" t="s">
        <v>33</v>
      </c>
      <c r="G16" s="21"/>
      <c r="H16" s="21"/>
      <c r="I16" s="21"/>
      <c r="J16" s="21"/>
      <c r="K16" s="21"/>
      <c r="L16" s="19"/>
      <c r="M16" s="19" t="b">
        <v>0</v>
      </c>
      <c r="N16" s="19" t="str">
        <f t="shared" si="0"/>
        <v>0</v>
      </c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="1" customFormat="1" spans="1:25">
      <c r="A17" s="20"/>
      <c r="B17" s="20"/>
      <c r="C17" s="22"/>
      <c r="D17" s="22"/>
      <c r="E17" s="18">
        <v>10</v>
      </c>
      <c r="F17" s="21" t="s">
        <v>34</v>
      </c>
      <c r="G17" s="21"/>
      <c r="H17" s="21"/>
      <c r="I17" s="21"/>
      <c r="J17" s="21"/>
      <c r="K17" s="21"/>
      <c r="L17" s="19"/>
      <c r="M17" s="19" t="b">
        <v>0</v>
      </c>
      <c r="N17" s="19" t="str">
        <f t="shared" si="0"/>
        <v>0</v>
      </c>
      <c r="O17" s="19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="1" customFormat="1" spans="1:25">
      <c r="A18" s="20"/>
      <c r="B18" s="20"/>
      <c r="C18" s="23"/>
      <c r="D18" s="24"/>
      <c r="E18" s="18"/>
      <c r="F18" s="21"/>
      <c r="G18" s="21"/>
      <c r="H18" s="21"/>
      <c r="I18" s="21"/>
      <c r="J18" s="21"/>
      <c r="K18" s="21"/>
      <c r="L18" s="19"/>
      <c r="M18" s="19"/>
      <c r="N18" s="19"/>
      <c r="O18" s="19"/>
      <c r="P18" s="33"/>
      <c r="Q18" s="18"/>
      <c r="R18" s="18"/>
      <c r="S18" s="50"/>
      <c r="T18" s="51"/>
      <c r="U18" s="51"/>
      <c r="V18" s="51"/>
      <c r="W18" s="51"/>
      <c r="X18" s="51"/>
      <c r="Y18" s="55"/>
    </row>
    <row r="19" s="1" customFormat="1" ht="30" spans="1:25">
      <c r="A19" s="20"/>
      <c r="B19" s="20"/>
      <c r="C19" s="16" t="s">
        <v>35</v>
      </c>
      <c r="D19" s="17" t="s">
        <v>36</v>
      </c>
      <c r="E19" s="18">
        <v>1</v>
      </c>
      <c r="F19" s="21" t="s">
        <v>37</v>
      </c>
      <c r="G19" s="21"/>
      <c r="H19" s="21"/>
      <c r="I19" s="21"/>
      <c r="J19" s="21"/>
      <c r="K19" s="21"/>
      <c r="L19" s="21"/>
      <c r="M19" s="21" t="b">
        <v>1</v>
      </c>
      <c r="N19" s="19" t="str">
        <f t="shared" ref="N19:N23" si="1">IF(M19=TRUE,"1","0")</f>
        <v>1</v>
      </c>
      <c r="O19" s="21">
        <f>N19+N20+N21+N22+N23</f>
        <v>5</v>
      </c>
      <c r="P19" s="32">
        <f>O19/5</f>
        <v>1</v>
      </c>
      <c r="Q19" s="48">
        <v>5</v>
      </c>
      <c r="R19" s="48" t="b">
        <f>IF(T24="v",0.6,IF(U24="v",0.7,IF(V24="v",0.8,IF(W24="v",0.9,IF(X24="v",1)))))</f>
        <v>0</v>
      </c>
      <c r="S19" s="49">
        <f>R19*Q19</f>
        <v>0</v>
      </c>
      <c r="T19" s="17" t="s">
        <v>21</v>
      </c>
      <c r="U19" s="17" t="s">
        <v>22</v>
      </c>
      <c r="V19" s="17" t="s">
        <v>23</v>
      </c>
      <c r="W19" s="52" t="s">
        <v>38</v>
      </c>
      <c r="X19" s="52" t="s">
        <v>39</v>
      </c>
      <c r="Y19" s="17"/>
    </row>
    <row r="20" s="1" customFormat="1" ht="30" spans="1:25">
      <c r="A20" s="20"/>
      <c r="B20" s="20"/>
      <c r="C20" s="20"/>
      <c r="D20" s="20"/>
      <c r="E20" s="18">
        <v>2</v>
      </c>
      <c r="F20" s="21" t="s">
        <v>40</v>
      </c>
      <c r="G20" s="21"/>
      <c r="H20" s="21"/>
      <c r="I20" s="21"/>
      <c r="J20" s="21"/>
      <c r="K20" s="21"/>
      <c r="L20" s="21"/>
      <c r="M20" s="21" t="b">
        <v>1</v>
      </c>
      <c r="N20" s="19" t="str">
        <f t="shared" si="1"/>
        <v>1</v>
      </c>
      <c r="O20" s="21"/>
      <c r="P20" s="20"/>
      <c r="Q20" s="20"/>
      <c r="R20" s="20"/>
      <c r="S20" s="20"/>
      <c r="T20" s="20"/>
      <c r="U20" s="20"/>
      <c r="V20" s="20"/>
      <c r="W20" s="53"/>
      <c r="X20" s="53"/>
      <c r="Y20" s="20"/>
    </row>
    <row r="21" s="1" customFormat="1" spans="1:25">
      <c r="A21" s="20"/>
      <c r="B21" s="20"/>
      <c r="C21" s="20"/>
      <c r="D21" s="20"/>
      <c r="E21" s="18">
        <v>3</v>
      </c>
      <c r="F21" s="21" t="s">
        <v>30</v>
      </c>
      <c r="G21" s="21"/>
      <c r="H21" s="21"/>
      <c r="I21" s="21"/>
      <c r="J21" s="21"/>
      <c r="K21" s="21"/>
      <c r="L21" s="21"/>
      <c r="M21" s="21" t="b">
        <v>1</v>
      </c>
      <c r="N21" s="19" t="str">
        <f t="shared" si="1"/>
        <v>1</v>
      </c>
      <c r="O21" s="21"/>
      <c r="P21" s="20"/>
      <c r="Q21" s="20"/>
      <c r="R21" s="20"/>
      <c r="S21" s="20"/>
      <c r="T21" s="20"/>
      <c r="U21" s="20"/>
      <c r="V21" s="20"/>
      <c r="W21" s="53"/>
      <c r="X21" s="53"/>
      <c r="Y21" s="20"/>
    </row>
    <row r="22" s="1" customFormat="1" spans="1:25">
      <c r="A22" s="20"/>
      <c r="B22" s="20"/>
      <c r="C22" s="20"/>
      <c r="D22" s="20"/>
      <c r="E22" s="18">
        <v>4</v>
      </c>
      <c r="F22" s="21" t="s">
        <v>41</v>
      </c>
      <c r="G22" s="25"/>
      <c r="H22" s="25"/>
      <c r="I22" s="25"/>
      <c r="J22" s="25"/>
      <c r="K22" s="25"/>
      <c r="L22" s="21"/>
      <c r="M22" s="21" t="b">
        <v>1</v>
      </c>
      <c r="N22" s="19" t="str">
        <f t="shared" si="1"/>
        <v>1</v>
      </c>
      <c r="O22" s="21"/>
      <c r="P22" s="20"/>
      <c r="Q22" s="20"/>
      <c r="R22" s="20"/>
      <c r="S22" s="20"/>
      <c r="T22" s="20"/>
      <c r="U22" s="20"/>
      <c r="V22" s="20"/>
      <c r="W22" s="53"/>
      <c r="X22" s="53"/>
      <c r="Y22" s="20"/>
    </row>
    <row r="23" s="1" customFormat="1" ht="30" spans="1:25">
      <c r="A23" s="20"/>
      <c r="B23" s="20"/>
      <c r="C23" s="22"/>
      <c r="D23" s="22"/>
      <c r="E23" s="18">
        <v>5</v>
      </c>
      <c r="F23" s="19" t="s">
        <v>42</v>
      </c>
      <c r="G23" s="19"/>
      <c r="H23" s="19"/>
      <c r="I23" s="19"/>
      <c r="J23" s="19"/>
      <c r="K23" s="19"/>
      <c r="L23" s="19"/>
      <c r="M23" s="19" t="b">
        <v>1</v>
      </c>
      <c r="N23" s="19" t="str">
        <f t="shared" si="1"/>
        <v>1</v>
      </c>
      <c r="O23" s="19"/>
      <c r="P23" s="22"/>
      <c r="Q23" s="22"/>
      <c r="R23" s="22"/>
      <c r="S23" s="22"/>
      <c r="T23" s="22"/>
      <c r="U23" s="22"/>
      <c r="V23" s="22"/>
      <c r="W23" s="54"/>
      <c r="X23" s="54"/>
      <c r="Y23" s="22"/>
    </row>
    <row r="24" s="1" customFormat="1" spans="1:25">
      <c r="A24" s="20"/>
      <c r="B24" s="20"/>
      <c r="C24" s="23"/>
      <c r="D24" s="24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33"/>
      <c r="Q24" s="18"/>
      <c r="R24" s="18"/>
      <c r="S24" s="50"/>
      <c r="T24" s="51"/>
      <c r="U24" s="51"/>
      <c r="V24" s="51" t="s">
        <v>43</v>
      </c>
      <c r="W24" s="51"/>
      <c r="X24" s="51"/>
      <c r="Y24" s="55"/>
    </row>
    <row r="25" s="1" customFormat="1" ht="30" spans="1:25">
      <c r="A25" s="20"/>
      <c r="B25" s="20"/>
      <c r="C25" s="16" t="s">
        <v>44</v>
      </c>
      <c r="D25" s="17" t="s">
        <v>45</v>
      </c>
      <c r="E25" s="18">
        <v>1</v>
      </c>
      <c r="F25" s="21" t="s">
        <v>46</v>
      </c>
      <c r="G25" s="21"/>
      <c r="H25" s="21"/>
      <c r="I25" s="21"/>
      <c r="J25" s="21"/>
      <c r="K25" s="21"/>
      <c r="L25" s="21"/>
      <c r="M25" s="21" t="b">
        <v>1</v>
      </c>
      <c r="N25" s="19" t="str">
        <f t="shared" ref="N25:N28" si="2">IF(M25=TRUE,"1","0")</f>
        <v>1</v>
      </c>
      <c r="O25" s="21">
        <f>N25+N26+N27+N28</f>
        <v>4</v>
      </c>
      <c r="P25" s="32">
        <f>O25/4</f>
        <v>1</v>
      </c>
      <c r="Q25" s="48">
        <v>5</v>
      </c>
      <c r="R25" s="48" t="b">
        <f>IF(T29="v",0.6,IF(U29="v",0.7,IF(V29="v",0.8,IF(W29="v",0.9,IF(X29="v",1)))))</f>
        <v>0</v>
      </c>
      <c r="S25" s="49">
        <f>R25*Q25</f>
        <v>0</v>
      </c>
      <c r="T25" s="17" t="s">
        <v>21</v>
      </c>
      <c r="U25" s="17" t="s">
        <v>47</v>
      </c>
      <c r="V25" s="17" t="s">
        <v>23</v>
      </c>
      <c r="W25" s="17" t="s">
        <v>48</v>
      </c>
      <c r="X25" s="17" t="s">
        <v>49</v>
      </c>
      <c r="Y25" s="17"/>
    </row>
    <row r="26" s="1" customFormat="1" spans="1:25">
      <c r="A26" s="20"/>
      <c r="B26" s="20"/>
      <c r="C26" s="20"/>
      <c r="D26" s="20"/>
      <c r="E26" s="18">
        <v>2</v>
      </c>
      <c r="F26" s="21" t="s">
        <v>30</v>
      </c>
      <c r="G26" s="25"/>
      <c r="H26" s="25"/>
      <c r="I26" s="25"/>
      <c r="J26" s="25"/>
      <c r="K26" s="25"/>
      <c r="L26" s="21"/>
      <c r="M26" s="21" t="b">
        <v>1</v>
      </c>
      <c r="N26" s="19" t="str">
        <f t="shared" si="2"/>
        <v>1</v>
      </c>
      <c r="O26" s="21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="1" customFormat="1" spans="1:25">
      <c r="A27" s="20"/>
      <c r="B27" s="20"/>
      <c r="C27" s="20"/>
      <c r="D27" s="20"/>
      <c r="E27" s="18">
        <v>3</v>
      </c>
      <c r="F27" s="21" t="s">
        <v>41</v>
      </c>
      <c r="G27" s="25"/>
      <c r="H27" s="25"/>
      <c r="I27" s="25"/>
      <c r="J27" s="25"/>
      <c r="K27" s="25"/>
      <c r="L27" s="21"/>
      <c r="M27" s="21" t="b">
        <v>1</v>
      </c>
      <c r="N27" s="19" t="str">
        <f t="shared" si="2"/>
        <v>1</v>
      </c>
      <c r="O27" s="21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="1" customFormat="1" spans="1:25">
      <c r="A28" s="20"/>
      <c r="B28" s="20"/>
      <c r="C28" s="22"/>
      <c r="D28" s="22"/>
      <c r="E28" s="18">
        <v>4</v>
      </c>
      <c r="F28" s="21" t="s">
        <v>50</v>
      </c>
      <c r="G28" s="21"/>
      <c r="H28" s="21"/>
      <c r="I28" s="21"/>
      <c r="J28" s="21"/>
      <c r="K28" s="21"/>
      <c r="L28" s="21"/>
      <c r="M28" s="21" t="b">
        <v>1</v>
      </c>
      <c r="N28" s="19" t="str">
        <f t="shared" si="2"/>
        <v>1</v>
      </c>
      <c r="O28" s="21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="1" customFormat="1" spans="1:25">
      <c r="A29" s="20"/>
      <c r="B29" s="20"/>
      <c r="C29" s="23"/>
      <c r="D29" s="24"/>
      <c r="E29" s="18"/>
      <c r="F29" s="21"/>
      <c r="G29" s="21"/>
      <c r="H29" s="21"/>
      <c r="I29" s="21"/>
      <c r="J29" s="21"/>
      <c r="K29" s="21"/>
      <c r="L29" s="21"/>
      <c r="M29" s="21"/>
      <c r="N29" s="19"/>
      <c r="O29" s="21"/>
      <c r="P29" s="33"/>
      <c r="Q29" s="18"/>
      <c r="R29" s="18"/>
      <c r="S29" s="50"/>
      <c r="T29" s="51"/>
      <c r="U29" s="51"/>
      <c r="V29" s="51"/>
      <c r="W29" s="51"/>
      <c r="X29" s="51"/>
      <c r="Y29" s="55"/>
    </row>
    <row r="30" s="1" customFormat="1" spans="1:25">
      <c r="A30" s="20"/>
      <c r="B30" s="20"/>
      <c r="C30" s="16" t="s">
        <v>51</v>
      </c>
      <c r="D30" s="17" t="s">
        <v>52</v>
      </c>
      <c r="E30" s="18">
        <v>1</v>
      </c>
      <c r="F30" s="21" t="s">
        <v>53</v>
      </c>
      <c r="G30" s="21"/>
      <c r="H30" s="21"/>
      <c r="I30" s="21"/>
      <c r="J30" s="21"/>
      <c r="K30" s="21"/>
      <c r="L30" s="21"/>
      <c r="M30" s="21" t="b">
        <v>0</v>
      </c>
      <c r="N30" s="19" t="str">
        <f t="shared" ref="N30:N36" si="3">IF(M30=TRUE,"1","0")</f>
        <v>0</v>
      </c>
      <c r="O30" s="21">
        <f>N30+N31+N32+N33+N34+N35+N36</f>
        <v>0</v>
      </c>
      <c r="P30" s="32">
        <f>O30/7</f>
        <v>0</v>
      </c>
      <c r="Q30" s="48">
        <v>5</v>
      </c>
      <c r="R30" s="48" t="b">
        <f>IF(T37="v",0.6,IF(U37="v",0.7,IF(V37="v",0.8,IF(W37="v",0.9,IF(X37="v",1)))))</f>
        <v>0</v>
      </c>
      <c r="S30" s="49">
        <f>R30*Q30</f>
        <v>0</v>
      </c>
      <c r="T30" s="17" t="s">
        <v>54</v>
      </c>
      <c r="U30" s="17" t="s">
        <v>55</v>
      </c>
      <c r="V30" s="17" t="s">
        <v>56</v>
      </c>
      <c r="W30" s="17" t="s">
        <v>57</v>
      </c>
      <c r="X30" s="17" t="s">
        <v>58</v>
      </c>
      <c r="Y30" s="17"/>
    </row>
    <row r="31" s="1" customFormat="1" ht="45" spans="1:25">
      <c r="A31" s="20"/>
      <c r="B31" s="20"/>
      <c r="C31" s="20"/>
      <c r="D31" s="20"/>
      <c r="E31" s="18">
        <v>2</v>
      </c>
      <c r="F31" s="21" t="s">
        <v>59</v>
      </c>
      <c r="G31" s="21"/>
      <c r="H31" s="21"/>
      <c r="I31" s="21"/>
      <c r="J31" s="21"/>
      <c r="K31" s="21"/>
      <c r="L31" s="21"/>
      <c r="M31" s="21" t="b">
        <v>0</v>
      </c>
      <c r="N31" s="19" t="str">
        <f t="shared" si="3"/>
        <v>0</v>
      </c>
      <c r="O31" s="21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="1" customFormat="1" ht="30" spans="1:25">
      <c r="A32" s="20"/>
      <c r="B32" s="20"/>
      <c r="C32" s="20"/>
      <c r="D32" s="20"/>
      <c r="E32" s="18">
        <v>3</v>
      </c>
      <c r="F32" s="26" t="s">
        <v>60</v>
      </c>
      <c r="G32" s="21"/>
      <c r="H32" s="21"/>
      <c r="I32" s="21"/>
      <c r="J32" s="21"/>
      <c r="K32" s="21"/>
      <c r="L32" s="21"/>
      <c r="M32" s="21" t="b">
        <v>0</v>
      </c>
      <c r="N32" s="19" t="str">
        <f t="shared" si="3"/>
        <v>0</v>
      </c>
      <c r="O32" s="21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="1" customFormat="1" spans="1:25">
      <c r="A33" s="20"/>
      <c r="B33" s="20"/>
      <c r="C33" s="20"/>
      <c r="D33" s="20"/>
      <c r="E33" s="18">
        <v>4</v>
      </c>
      <c r="F33" s="21" t="s">
        <v>61</v>
      </c>
      <c r="G33" s="21"/>
      <c r="H33" s="21"/>
      <c r="I33" s="21"/>
      <c r="J33" s="21"/>
      <c r="K33" s="21"/>
      <c r="L33" s="21"/>
      <c r="M33" s="21" t="b">
        <v>0</v>
      </c>
      <c r="N33" s="19" t="str">
        <f t="shared" si="3"/>
        <v>0</v>
      </c>
      <c r="O33" s="21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="1" customFormat="1" spans="1:25">
      <c r="A34" s="20"/>
      <c r="B34" s="20"/>
      <c r="C34" s="20"/>
      <c r="D34" s="20"/>
      <c r="E34" s="18">
        <v>5</v>
      </c>
      <c r="F34" s="21" t="s">
        <v>62</v>
      </c>
      <c r="G34" s="21"/>
      <c r="H34" s="21"/>
      <c r="I34" s="21"/>
      <c r="J34" s="21"/>
      <c r="K34" s="21"/>
      <c r="L34" s="21"/>
      <c r="M34" s="21" t="b">
        <v>0</v>
      </c>
      <c r="N34" s="19" t="str">
        <f t="shared" si="3"/>
        <v>0</v>
      </c>
      <c r="O34" s="21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="1" customFormat="1" spans="1:25">
      <c r="A35" s="20"/>
      <c r="B35" s="20"/>
      <c r="C35" s="20"/>
      <c r="D35" s="20"/>
      <c r="E35" s="18">
        <v>6</v>
      </c>
      <c r="F35" s="21" t="s">
        <v>63</v>
      </c>
      <c r="G35" s="21"/>
      <c r="H35" s="21"/>
      <c r="I35" s="21"/>
      <c r="J35" s="21"/>
      <c r="K35" s="21"/>
      <c r="L35" s="21"/>
      <c r="M35" s="21" t="b">
        <v>0</v>
      </c>
      <c r="N35" s="19" t="str">
        <f t="shared" si="3"/>
        <v>0</v>
      </c>
      <c r="O35" s="21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="1" customFormat="1" spans="1:25">
      <c r="A36" s="20"/>
      <c r="B36" s="20"/>
      <c r="C36" s="22"/>
      <c r="D36" s="22"/>
      <c r="E36" s="18">
        <v>7</v>
      </c>
      <c r="F36" s="21" t="s">
        <v>64</v>
      </c>
      <c r="G36" s="21"/>
      <c r="H36" s="21"/>
      <c r="I36" s="21"/>
      <c r="J36" s="21"/>
      <c r="K36" s="21"/>
      <c r="L36" s="21"/>
      <c r="M36" s="21" t="b">
        <v>0</v>
      </c>
      <c r="N36" s="19" t="str">
        <f t="shared" si="3"/>
        <v>0</v>
      </c>
      <c r="O36" s="21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="1" customFormat="1" spans="1:25">
      <c r="A37" s="20"/>
      <c r="B37" s="20"/>
      <c r="C37" s="23"/>
      <c r="D37" s="24"/>
      <c r="E37" s="18"/>
      <c r="F37" s="21"/>
      <c r="G37" s="21"/>
      <c r="H37" s="21"/>
      <c r="I37" s="21"/>
      <c r="J37" s="21"/>
      <c r="K37" s="21"/>
      <c r="L37" s="21"/>
      <c r="M37" s="21"/>
      <c r="N37" s="19"/>
      <c r="O37" s="21"/>
      <c r="P37" s="33"/>
      <c r="Q37" s="18"/>
      <c r="R37" s="18"/>
      <c r="S37" s="50"/>
      <c r="T37" s="55"/>
      <c r="U37" s="56"/>
      <c r="V37" s="55"/>
      <c r="W37" s="56"/>
      <c r="X37" s="56"/>
      <c r="Y37" s="55"/>
    </row>
    <row r="38" s="1" customFormat="1" ht="30" spans="1:25">
      <c r="A38" s="20"/>
      <c r="B38" s="20"/>
      <c r="C38" s="16" t="s">
        <v>65</v>
      </c>
      <c r="D38" s="17" t="s">
        <v>66</v>
      </c>
      <c r="E38" s="18">
        <v>1</v>
      </c>
      <c r="F38" s="21" t="s">
        <v>67</v>
      </c>
      <c r="G38" s="21"/>
      <c r="H38" s="21"/>
      <c r="I38" s="21"/>
      <c r="J38" s="21"/>
      <c r="K38" s="21"/>
      <c r="L38" s="21"/>
      <c r="M38" s="21" t="b">
        <v>0</v>
      </c>
      <c r="N38" s="19" t="str">
        <f t="shared" ref="N38:N41" si="4">IF(M38=TRUE,"1","0")</f>
        <v>0</v>
      </c>
      <c r="O38" s="21">
        <f>N38+N39+N40+N41</f>
        <v>0</v>
      </c>
      <c r="P38" s="32">
        <f>O38/4</f>
        <v>0</v>
      </c>
      <c r="Q38" s="48">
        <v>5</v>
      </c>
      <c r="R38" s="48" t="b">
        <f>IF(T42="v",0.6,IF(U42="v",0.7,IF(V42="v",0.8,IF(W42="v",0.9,IF(X42="v",1)))))</f>
        <v>0</v>
      </c>
      <c r="S38" s="49">
        <f>R38*Q38</f>
        <v>0</v>
      </c>
      <c r="T38" s="38" t="s">
        <v>68</v>
      </c>
      <c r="U38" s="38" t="s">
        <v>69</v>
      </c>
      <c r="V38" s="38" t="s">
        <v>70</v>
      </c>
      <c r="W38" s="38" t="s">
        <v>71</v>
      </c>
      <c r="X38" s="38" t="s">
        <v>72</v>
      </c>
      <c r="Y38" s="17"/>
    </row>
    <row r="39" s="1" customFormat="1" spans="1:25">
      <c r="A39" s="20"/>
      <c r="B39" s="20"/>
      <c r="C39" s="20"/>
      <c r="D39" s="20"/>
      <c r="E39" s="18">
        <v>2</v>
      </c>
      <c r="F39" s="21" t="s">
        <v>73</v>
      </c>
      <c r="G39" s="21"/>
      <c r="H39" s="21"/>
      <c r="I39" s="21"/>
      <c r="J39" s="21"/>
      <c r="K39" s="21"/>
      <c r="L39" s="21"/>
      <c r="M39" s="21" t="b">
        <v>0</v>
      </c>
      <c r="N39" s="19" t="str">
        <f t="shared" si="4"/>
        <v>0</v>
      </c>
      <c r="O39" s="21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="1" customFormat="1" spans="1:25">
      <c r="A40" s="20"/>
      <c r="B40" s="20"/>
      <c r="C40" s="20"/>
      <c r="D40" s="20"/>
      <c r="E40" s="18">
        <v>3</v>
      </c>
      <c r="F40" s="21" t="s">
        <v>30</v>
      </c>
      <c r="G40" s="25"/>
      <c r="H40" s="25"/>
      <c r="I40" s="25"/>
      <c r="J40" s="25"/>
      <c r="K40" s="25"/>
      <c r="L40" s="21"/>
      <c r="M40" s="21" t="b">
        <v>0</v>
      </c>
      <c r="N40" s="19" t="str">
        <f t="shared" si="4"/>
        <v>0</v>
      </c>
      <c r="O40" s="21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="1" customFormat="1" spans="1:25">
      <c r="A41" s="22"/>
      <c r="B41" s="22"/>
      <c r="C41" s="22"/>
      <c r="D41" s="22"/>
      <c r="E41" s="18">
        <v>4</v>
      </c>
      <c r="F41" s="21" t="s">
        <v>74</v>
      </c>
      <c r="G41" s="25"/>
      <c r="H41" s="25"/>
      <c r="I41" s="25"/>
      <c r="J41" s="25"/>
      <c r="K41" s="25"/>
      <c r="L41" s="21"/>
      <c r="M41" s="21" t="b">
        <v>0</v>
      </c>
      <c r="N41" s="19" t="str">
        <f t="shared" si="4"/>
        <v>0</v>
      </c>
      <c r="O41" s="21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="1" customFormat="1" spans="1:25">
      <c r="A42" s="27"/>
      <c r="B42" s="28"/>
      <c r="C42" s="27"/>
      <c r="D42" s="28"/>
      <c r="E42" s="29"/>
      <c r="F42" s="30"/>
      <c r="G42" s="31"/>
      <c r="H42" s="31"/>
      <c r="I42" s="31"/>
      <c r="J42" s="31"/>
      <c r="K42" s="31"/>
      <c r="L42" s="30"/>
      <c r="M42" s="34"/>
      <c r="N42" s="35"/>
      <c r="O42" s="34"/>
      <c r="P42" s="36"/>
      <c r="Q42" s="57"/>
      <c r="R42" s="57"/>
      <c r="S42" s="58"/>
      <c r="T42" s="59"/>
      <c r="U42" s="59"/>
      <c r="V42" s="59"/>
      <c r="W42" s="59"/>
      <c r="X42" s="59"/>
      <c r="Y42" s="55"/>
    </row>
    <row r="43" s="1" customFormat="1" ht="30" spans="1:25">
      <c r="A43" s="16" t="s">
        <v>75</v>
      </c>
      <c r="B43" s="17" t="s">
        <v>76</v>
      </c>
      <c r="C43" s="16" t="s">
        <v>77</v>
      </c>
      <c r="D43" s="17" t="s">
        <v>78</v>
      </c>
      <c r="E43" s="18">
        <v>1</v>
      </c>
      <c r="F43" s="21" t="s">
        <v>79</v>
      </c>
      <c r="G43" s="21"/>
      <c r="H43" s="21"/>
      <c r="I43" s="21"/>
      <c r="J43" s="21"/>
      <c r="K43" s="21"/>
      <c r="L43" s="21"/>
      <c r="M43" s="37" t="b">
        <v>0</v>
      </c>
      <c r="N43" s="38" t="str">
        <f t="shared" ref="N43:N47" si="5">IF(M43=TRUE,"1","0")</f>
        <v>0</v>
      </c>
      <c r="O43" s="37">
        <f>N43+N44+N45+N46+N47</f>
        <v>0</v>
      </c>
      <c r="P43" s="32">
        <f>O43/5</f>
        <v>0</v>
      </c>
      <c r="Q43" s="48">
        <v>5</v>
      </c>
      <c r="R43" s="48" t="b">
        <f>IF(T48="v",0.6,IF(U48="v",0.7,IF(V48="v",0.8,IF(W48="v",0.9,IF(X48="v",1)))))</f>
        <v>0</v>
      </c>
      <c r="S43" s="49">
        <f>R43*Q43</f>
        <v>0</v>
      </c>
      <c r="T43" s="38" t="s">
        <v>68</v>
      </c>
      <c r="U43" s="38" t="s">
        <v>80</v>
      </c>
      <c r="V43" s="38" t="s">
        <v>81</v>
      </c>
      <c r="W43" s="38" t="s">
        <v>82</v>
      </c>
      <c r="X43" s="38" t="s">
        <v>83</v>
      </c>
      <c r="Y43" s="17"/>
    </row>
    <row r="44" s="1" customFormat="1" spans="1:25">
      <c r="A44" s="20"/>
      <c r="B44" s="20"/>
      <c r="C44" s="20"/>
      <c r="D44" s="20"/>
      <c r="E44" s="18">
        <v>2</v>
      </c>
      <c r="F44" s="21" t="s">
        <v>84</v>
      </c>
      <c r="G44" s="21"/>
      <c r="H44" s="21"/>
      <c r="I44" s="21"/>
      <c r="J44" s="21"/>
      <c r="K44" s="21"/>
      <c r="L44" s="21"/>
      <c r="M44" s="34" t="b">
        <v>0</v>
      </c>
      <c r="N44" s="38" t="str">
        <f t="shared" si="5"/>
        <v>0</v>
      </c>
      <c r="O44" s="34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="1" customFormat="1" spans="1:25">
      <c r="A45" s="20"/>
      <c r="B45" s="20"/>
      <c r="C45" s="20"/>
      <c r="D45" s="20"/>
      <c r="E45" s="18">
        <v>3</v>
      </c>
      <c r="F45" s="21" t="s">
        <v>85</v>
      </c>
      <c r="G45" s="21"/>
      <c r="H45" s="21"/>
      <c r="I45" s="21"/>
      <c r="J45" s="21"/>
      <c r="K45" s="21"/>
      <c r="L45" s="21"/>
      <c r="M45" s="34" t="b">
        <v>0</v>
      </c>
      <c r="N45" s="38" t="str">
        <f t="shared" si="5"/>
        <v>0</v>
      </c>
      <c r="O45" s="34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="1" customFormat="1" spans="1:25">
      <c r="A46" s="20"/>
      <c r="B46" s="20"/>
      <c r="C46" s="20"/>
      <c r="D46" s="20"/>
      <c r="E46" s="18">
        <v>4</v>
      </c>
      <c r="F46" s="21" t="s">
        <v>86</v>
      </c>
      <c r="G46" s="21"/>
      <c r="H46" s="21"/>
      <c r="I46" s="21"/>
      <c r="J46" s="21"/>
      <c r="K46" s="21"/>
      <c r="L46" s="21"/>
      <c r="M46" s="34" t="b">
        <v>0</v>
      </c>
      <c r="N46" s="38" t="str">
        <f t="shared" si="5"/>
        <v>0</v>
      </c>
      <c r="O46" s="34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="1" customFormat="1" ht="45" spans="1:25">
      <c r="A47" s="20"/>
      <c r="B47" s="20"/>
      <c r="C47" s="22"/>
      <c r="D47" s="20"/>
      <c r="E47" s="18">
        <v>5</v>
      </c>
      <c r="F47" s="21" t="s">
        <v>87</v>
      </c>
      <c r="G47" s="21"/>
      <c r="H47" s="21"/>
      <c r="I47" s="21"/>
      <c r="J47" s="21"/>
      <c r="K47" s="21"/>
      <c r="L47" s="21"/>
      <c r="M47" s="30" t="b">
        <v>0</v>
      </c>
      <c r="N47" s="38" t="str">
        <f t="shared" si="5"/>
        <v>0</v>
      </c>
      <c r="O47" s="30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="1" customFormat="1" spans="1:25">
      <c r="A48" s="20"/>
      <c r="B48" s="20"/>
      <c r="C48" s="27"/>
      <c r="D48" s="28"/>
      <c r="E48" s="18"/>
      <c r="F48" s="21"/>
      <c r="G48" s="21"/>
      <c r="H48" s="21"/>
      <c r="I48" s="21"/>
      <c r="J48" s="21"/>
      <c r="K48" s="21"/>
      <c r="L48" s="21"/>
      <c r="M48" s="34"/>
      <c r="N48" s="38"/>
      <c r="O48" s="34"/>
      <c r="P48" s="36"/>
      <c r="Q48" s="57"/>
      <c r="R48" s="57"/>
      <c r="S48" s="58"/>
      <c r="T48" s="59"/>
      <c r="U48" s="59"/>
      <c r="V48" s="59"/>
      <c r="W48" s="59"/>
      <c r="X48" s="59"/>
      <c r="Y48" s="55"/>
    </row>
    <row r="49" s="1" customFormat="1" ht="30" spans="1:26">
      <c r="A49" s="20"/>
      <c r="B49" s="20"/>
      <c r="C49" s="16" t="s">
        <v>88</v>
      </c>
      <c r="D49" s="17" t="s">
        <v>89</v>
      </c>
      <c r="E49" s="18">
        <v>1</v>
      </c>
      <c r="F49" s="21" t="s">
        <v>90</v>
      </c>
      <c r="G49" s="21"/>
      <c r="H49" s="21"/>
      <c r="I49" s="21"/>
      <c r="J49" s="21"/>
      <c r="K49" s="21"/>
      <c r="L49" s="21"/>
      <c r="M49" s="37" t="b">
        <v>0</v>
      </c>
      <c r="N49" s="38" t="str">
        <f t="shared" ref="N49:N51" si="6">IF(M49=TRUE,"1","0")</f>
        <v>0</v>
      </c>
      <c r="O49" s="37">
        <f>N49+N50+N51</f>
        <v>0</v>
      </c>
      <c r="P49" s="32">
        <f>O49/3</f>
        <v>0</v>
      </c>
      <c r="Q49" s="48">
        <v>5</v>
      </c>
      <c r="R49" s="48" t="b">
        <f>IF(T52="v",0.6,IF(U52="v",0.7,IF(V52="v",0.8,IF(W52="v",0.9,IF(X52="v",1)))))</f>
        <v>0</v>
      </c>
      <c r="S49" s="49">
        <f>R49*Q49</f>
        <v>0</v>
      </c>
      <c r="T49" s="17" t="s">
        <v>54</v>
      </c>
      <c r="U49" s="17" t="s">
        <v>91</v>
      </c>
      <c r="V49" s="17" t="s">
        <v>92</v>
      </c>
      <c r="W49" s="17" t="s">
        <v>93</v>
      </c>
      <c r="X49" s="17" t="s">
        <v>94</v>
      </c>
      <c r="Y49" s="17"/>
      <c r="Z49" s="64"/>
    </row>
    <row r="50" s="1" customFormat="1" ht="60" spans="1:26">
      <c r="A50" s="20"/>
      <c r="B50" s="20"/>
      <c r="C50" s="20"/>
      <c r="D50" s="20"/>
      <c r="E50" s="18">
        <v>2</v>
      </c>
      <c r="F50" s="21" t="s">
        <v>95</v>
      </c>
      <c r="G50" s="21"/>
      <c r="H50" s="21"/>
      <c r="I50" s="21"/>
      <c r="J50" s="21"/>
      <c r="K50" s="21"/>
      <c r="L50" s="21"/>
      <c r="M50" s="34" t="b">
        <v>0</v>
      </c>
      <c r="N50" s="38" t="str">
        <f t="shared" si="6"/>
        <v>0</v>
      </c>
      <c r="O50" s="34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6"/>
    </row>
    <row r="51" s="1" customFormat="1" ht="60" spans="1:25">
      <c r="A51" s="20"/>
      <c r="B51" s="20"/>
      <c r="C51" s="20"/>
      <c r="D51" s="20"/>
      <c r="E51" s="18">
        <v>3</v>
      </c>
      <c r="F51" s="21" t="s">
        <v>96</v>
      </c>
      <c r="G51" s="21"/>
      <c r="H51" s="21"/>
      <c r="I51" s="21"/>
      <c r="J51" s="21"/>
      <c r="K51" s="21"/>
      <c r="L51" s="21"/>
      <c r="M51" s="34" t="b">
        <v>0</v>
      </c>
      <c r="N51" s="38" t="str">
        <f t="shared" si="6"/>
        <v>0</v>
      </c>
      <c r="O51" s="34"/>
      <c r="P51" s="22"/>
      <c r="Q51" s="20"/>
      <c r="R51" s="20"/>
      <c r="S51" s="20"/>
      <c r="T51" s="20"/>
      <c r="U51" s="20"/>
      <c r="V51" s="20"/>
      <c r="W51" s="20"/>
      <c r="X51" s="20"/>
      <c r="Y51" s="22"/>
    </row>
    <row r="52" s="1" customFormat="1" spans="1:25">
      <c r="A52" s="20"/>
      <c r="B52" s="20"/>
      <c r="C52" s="27"/>
      <c r="D52" s="28"/>
      <c r="E52" s="18"/>
      <c r="F52" s="21"/>
      <c r="G52" s="21"/>
      <c r="H52" s="21"/>
      <c r="I52" s="21"/>
      <c r="J52" s="21"/>
      <c r="K52" s="21"/>
      <c r="L52" s="21"/>
      <c r="M52" s="34"/>
      <c r="N52" s="38"/>
      <c r="O52" s="34"/>
      <c r="P52" s="36"/>
      <c r="Q52" s="18"/>
      <c r="R52" s="18"/>
      <c r="S52" s="50"/>
      <c r="T52" s="51"/>
      <c r="U52" s="51"/>
      <c r="V52" s="51"/>
      <c r="W52" s="51"/>
      <c r="X52" s="51"/>
      <c r="Y52" s="55"/>
    </row>
    <row r="53" s="1" customFormat="1" ht="30" spans="1:25">
      <c r="A53" s="20"/>
      <c r="B53" s="20"/>
      <c r="C53" s="16" t="s">
        <v>97</v>
      </c>
      <c r="D53" s="17" t="s">
        <v>98</v>
      </c>
      <c r="E53" s="18">
        <v>1</v>
      </c>
      <c r="F53" s="21" t="s">
        <v>99</v>
      </c>
      <c r="G53" s="21"/>
      <c r="H53" s="21"/>
      <c r="I53" s="21"/>
      <c r="J53" s="21"/>
      <c r="K53" s="21"/>
      <c r="L53" s="21"/>
      <c r="M53" s="37" t="b">
        <v>0</v>
      </c>
      <c r="N53" s="38" t="str">
        <f t="shared" ref="N53:N56" si="7">IF(M53=TRUE,"1","0")</f>
        <v>0</v>
      </c>
      <c r="O53" s="37">
        <f>N53+N54+N55+N56</f>
        <v>0</v>
      </c>
      <c r="P53" s="32">
        <f>IF(O53&gt;=1,100%,0)</f>
        <v>0</v>
      </c>
      <c r="Q53" s="48">
        <v>5</v>
      </c>
      <c r="R53" s="48" t="b">
        <f>IF(T57="v",0.6,IF(U57="v",0.7,IF(V57="v",0.8,IF(W57="v",0.9,IF(X57="v",1)))))</f>
        <v>0</v>
      </c>
      <c r="S53" s="49">
        <f>R53*Q53</f>
        <v>0</v>
      </c>
      <c r="T53" s="38"/>
      <c r="U53" s="38"/>
      <c r="V53" s="38"/>
      <c r="W53" s="38"/>
      <c r="X53" s="38" t="s">
        <v>98</v>
      </c>
      <c r="Y53" s="17"/>
    </row>
    <row r="54" s="1" customFormat="1" ht="30" spans="1:25">
      <c r="A54" s="20"/>
      <c r="B54" s="20"/>
      <c r="C54" s="20"/>
      <c r="D54" s="20"/>
      <c r="E54" s="18">
        <v>2</v>
      </c>
      <c r="F54" s="21" t="s">
        <v>100</v>
      </c>
      <c r="G54" s="21"/>
      <c r="H54" s="21"/>
      <c r="I54" s="21"/>
      <c r="J54" s="21"/>
      <c r="K54" s="21"/>
      <c r="L54" s="21"/>
      <c r="M54" s="34" t="b">
        <v>0</v>
      </c>
      <c r="N54" s="38" t="str">
        <f t="shared" si="7"/>
        <v>0</v>
      </c>
      <c r="O54" s="34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="1" customFormat="1" ht="30" spans="1:25">
      <c r="A55" s="20"/>
      <c r="B55" s="20"/>
      <c r="C55" s="20"/>
      <c r="D55" s="20"/>
      <c r="E55" s="18">
        <v>3</v>
      </c>
      <c r="F55" s="21" t="s">
        <v>101</v>
      </c>
      <c r="G55" s="21"/>
      <c r="H55" s="21"/>
      <c r="I55" s="21"/>
      <c r="J55" s="21"/>
      <c r="K55" s="21"/>
      <c r="L55" s="21"/>
      <c r="M55" s="34" t="b">
        <v>0</v>
      </c>
      <c r="N55" s="38" t="str">
        <f t="shared" si="7"/>
        <v>0</v>
      </c>
      <c r="O55" s="34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="1" customFormat="1" spans="1:25">
      <c r="A56" s="22"/>
      <c r="B56" s="22"/>
      <c r="C56" s="22"/>
      <c r="D56" s="22"/>
      <c r="E56" s="18">
        <v>4</v>
      </c>
      <c r="F56" s="21" t="s">
        <v>102</v>
      </c>
      <c r="G56" s="21"/>
      <c r="H56" s="21"/>
      <c r="I56" s="21"/>
      <c r="J56" s="21"/>
      <c r="K56" s="21"/>
      <c r="L56" s="21"/>
      <c r="M56" s="30" t="b">
        <v>0</v>
      </c>
      <c r="N56" s="38" t="str">
        <f t="shared" si="7"/>
        <v>0</v>
      </c>
      <c r="O56" s="30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="1" customFormat="1" spans="1:25">
      <c r="A57" s="27"/>
      <c r="B57" s="17"/>
      <c r="C57" s="27"/>
      <c r="D57" s="17"/>
      <c r="E57" s="18"/>
      <c r="F57" s="21"/>
      <c r="G57" s="21"/>
      <c r="H57" s="21"/>
      <c r="I57" s="21"/>
      <c r="J57" s="21"/>
      <c r="K57" s="21"/>
      <c r="L57" s="21"/>
      <c r="M57" s="34"/>
      <c r="N57" s="38"/>
      <c r="O57" s="34"/>
      <c r="P57" s="36"/>
      <c r="Q57" s="57"/>
      <c r="R57" s="57"/>
      <c r="S57" s="58"/>
      <c r="T57" s="59"/>
      <c r="U57" s="59"/>
      <c r="V57" s="59"/>
      <c r="W57" s="59"/>
      <c r="X57" s="59"/>
      <c r="Y57" s="55"/>
    </row>
    <row r="58" s="1" customFormat="1" ht="30" spans="1:25">
      <c r="A58" s="16" t="s">
        <v>103</v>
      </c>
      <c r="B58" s="17" t="s">
        <v>104</v>
      </c>
      <c r="C58" s="16" t="s">
        <v>105</v>
      </c>
      <c r="D58" s="17" t="s">
        <v>106</v>
      </c>
      <c r="E58" s="18">
        <v>1</v>
      </c>
      <c r="F58" s="21" t="s">
        <v>107</v>
      </c>
      <c r="G58" s="21"/>
      <c r="H58" s="21"/>
      <c r="I58" s="21"/>
      <c r="J58" s="21"/>
      <c r="K58" s="21"/>
      <c r="L58" s="21"/>
      <c r="M58" s="37" t="b">
        <v>0</v>
      </c>
      <c r="N58" s="38" t="str">
        <f t="shared" ref="N58:N61" si="8">IF(M58=TRUE,"1","0")</f>
        <v>0</v>
      </c>
      <c r="O58" s="37">
        <f>N58+N59+N60+N61</f>
        <v>0</v>
      </c>
      <c r="P58" s="32">
        <f>O58/4</f>
        <v>0</v>
      </c>
      <c r="Q58" s="48">
        <v>5</v>
      </c>
      <c r="R58" s="48" t="b">
        <f>IF(T62="v",0.6,IF(U62="v",0.7,IF(V62="v",0.8,IF(W62="v",0.9,IF(X62="v",1)))))</f>
        <v>0</v>
      </c>
      <c r="S58" s="49">
        <f>R58*Q58</f>
        <v>0</v>
      </c>
      <c r="T58" s="38" t="s">
        <v>21</v>
      </c>
      <c r="U58" s="38" t="s">
        <v>47</v>
      </c>
      <c r="V58" s="38" t="s">
        <v>108</v>
      </c>
      <c r="W58" s="38" t="s">
        <v>109</v>
      </c>
      <c r="X58" s="38" t="s">
        <v>110</v>
      </c>
      <c r="Y58" s="17"/>
    </row>
    <row r="59" s="1" customFormat="1" ht="30" spans="1:25">
      <c r="A59" s="20"/>
      <c r="B59" s="20"/>
      <c r="C59" s="20"/>
      <c r="D59" s="20"/>
      <c r="E59" s="18">
        <v>2</v>
      </c>
      <c r="F59" s="21" t="s">
        <v>111</v>
      </c>
      <c r="G59" s="21"/>
      <c r="H59" s="21"/>
      <c r="I59" s="21"/>
      <c r="J59" s="21"/>
      <c r="K59" s="21"/>
      <c r="L59" s="21"/>
      <c r="M59" s="34" t="b">
        <v>0</v>
      </c>
      <c r="N59" s="38" t="str">
        <f t="shared" si="8"/>
        <v>0</v>
      </c>
      <c r="O59" s="34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="1" customFormat="1" spans="1:25">
      <c r="A60" s="20"/>
      <c r="B60" s="20"/>
      <c r="C60" s="20"/>
      <c r="D60" s="20"/>
      <c r="E60" s="18">
        <v>3</v>
      </c>
      <c r="F60" s="21" t="s">
        <v>112</v>
      </c>
      <c r="G60" s="21"/>
      <c r="H60" s="21"/>
      <c r="I60" s="21"/>
      <c r="J60" s="21"/>
      <c r="K60" s="21"/>
      <c r="L60" s="21"/>
      <c r="M60" s="34" t="b">
        <v>0</v>
      </c>
      <c r="N60" s="38" t="str">
        <f t="shared" si="8"/>
        <v>0</v>
      </c>
      <c r="O60" s="34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="1" customFormat="1" spans="1:25">
      <c r="A61" s="20"/>
      <c r="B61" s="20"/>
      <c r="C61" s="20"/>
      <c r="D61" s="20"/>
      <c r="E61" s="18">
        <v>4</v>
      </c>
      <c r="F61" s="21" t="s">
        <v>113</v>
      </c>
      <c r="G61" s="21"/>
      <c r="H61" s="21"/>
      <c r="I61" s="21"/>
      <c r="J61" s="21"/>
      <c r="K61" s="21"/>
      <c r="L61" s="21"/>
      <c r="M61" s="34" t="b">
        <v>0</v>
      </c>
      <c r="N61" s="38" t="str">
        <f t="shared" si="8"/>
        <v>0</v>
      </c>
      <c r="O61" s="34"/>
      <c r="P61" s="22"/>
      <c r="Q61" s="20"/>
      <c r="R61" s="20"/>
      <c r="S61" s="20"/>
      <c r="T61" s="20"/>
      <c r="U61" s="20"/>
      <c r="V61" s="20"/>
      <c r="W61" s="20"/>
      <c r="X61" s="20"/>
      <c r="Y61" s="22"/>
    </row>
    <row r="62" s="1" customFormat="1" spans="1:25">
      <c r="A62" s="20"/>
      <c r="B62" s="20"/>
      <c r="C62" s="27"/>
      <c r="D62" s="28"/>
      <c r="E62" s="18"/>
      <c r="F62" s="21"/>
      <c r="G62" s="21"/>
      <c r="H62" s="21"/>
      <c r="I62" s="21"/>
      <c r="J62" s="21"/>
      <c r="K62" s="21"/>
      <c r="L62" s="21"/>
      <c r="M62" s="34"/>
      <c r="N62" s="38"/>
      <c r="O62" s="34"/>
      <c r="P62" s="36"/>
      <c r="Q62" s="18"/>
      <c r="R62" s="18"/>
      <c r="S62" s="50"/>
      <c r="T62" s="51"/>
      <c r="U62" s="51"/>
      <c r="V62" s="51"/>
      <c r="W62" s="51"/>
      <c r="X62" s="51"/>
      <c r="Y62" s="55"/>
    </row>
    <row r="63" s="1" customFormat="1" ht="30" spans="1:25">
      <c r="A63" s="20"/>
      <c r="B63" s="20"/>
      <c r="C63" s="16" t="s">
        <v>114</v>
      </c>
      <c r="D63" s="17" t="s">
        <v>115</v>
      </c>
      <c r="E63" s="18">
        <v>1</v>
      </c>
      <c r="F63" s="21" t="s">
        <v>116</v>
      </c>
      <c r="G63" s="21"/>
      <c r="H63" s="21"/>
      <c r="I63" s="21"/>
      <c r="J63" s="21"/>
      <c r="K63" s="21"/>
      <c r="L63" s="21"/>
      <c r="M63" s="37" t="b">
        <v>0</v>
      </c>
      <c r="N63" s="38" t="str">
        <f t="shared" ref="N63:N64" si="9">IF(M63=TRUE,"1","0")</f>
        <v>0</v>
      </c>
      <c r="O63" s="37">
        <f>N63+N64</f>
        <v>0</v>
      </c>
      <c r="P63" s="32">
        <f>IF(O63&gt;=1,100%,0)</f>
        <v>0</v>
      </c>
      <c r="Q63" s="48">
        <v>5</v>
      </c>
      <c r="R63" s="48" t="b">
        <f>IF(T65="v",0.6,IF(U65="v",0.7,IF(V65="v",0.8,IF(W65="v",0.9,IF(X65="v",1)))))</f>
        <v>0</v>
      </c>
      <c r="S63" s="49">
        <f>R63*Q63</f>
        <v>0</v>
      </c>
      <c r="T63" s="60" t="s">
        <v>117</v>
      </c>
      <c r="U63" s="60" t="s">
        <v>118</v>
      </c>
      <c r="V63" s="60" t="s">
        <v>119</v>
      </c>
      <c r="W63" s="17" t="s">
        <v>120</v>
      </c>
      <c r="X63" s="17" t="s">
        <v>121</v>
      </c>
      <c r="Y63" s="17"/>
    </row>
    <row r="64" s="1" customFormat="1" ht="45" spans="1:25">
      <c r="A64" s="20"/>
      <c r="B64" s="20"/>
      <c r="C64" s="22"/>
      <c r="D64" s="22"/>
      <c r="E64" s="18">
        <v>2</v>
      </c>
      <c r="F64" s="19" t="s">
        <v>122</v>
      </c>
      <c r="G64" s="19"/>
      <c r="H64" s="19"/>
      <c r="I64" s="19"/>
      <c r="J64" s="19"/>
      <c r="K64" s="19"/>
      <c r="L64" s="19"/>
      <c r="M64" s="39" t="b">
        <v>0</v>
      </c>
      <c r="N64" s="38" t="str">
        <f t="shared" si="9"/>
        <v>0</v>
      </c>
      <c r="O64" s="39"/>
      <c r="P64" s="22"/>
      <c r="Q64" s="22"/>
      <c r="R64" s="22"/>
      <c r="S64" s="22"/>
      <c r="T64" s="61"/>
      <c r="U64" s="61"/>
      <c r="V64" s="61"/>
      <c r="W64" s="22"/>
      <c r="X64" s="22"/>
      <c r="Y64" s="22"/>
    </row>
    <row r="65" s="1" customFormat="1" spans="1:25">
      <c r="A65" s="20"/>
      <c r="B65" s="20"/>
      <c r="C65" s="23"/>
      <c r="D65" s="28"/>
      <c r="E65" s="18"/>
      <c r="F65" s="19"/>
      <c r="G65" s="19"/>
      <c r="H65" s="19"/>
      <c r="I65" s="19"/>
      <c r="J65" s="19"/>
      <c r="K65" s="19"/>
      <c r="L65" s="19"/>
      <c r="M65" s="35"/>
      <c r="N65" s="38"/>
      <c r="O65" s="35"/>
      <c r="P65" s="36"/>
      <c r="Q65" s="57"/>
      <c r="R65" s="57"/>
      <c r="S65" s="58"/>
      <c r="T65" s="59"/>
      <c r="U65" s="59"/>
      <c r="V65" s="59"/>
      <c r="W65" s="59"/>
      <c r="X65" s="59"/>
      <c r="Y65" s="55"/>
    </row>
    <row r="66" s="1" customFormat="1" spans="1:25">
      <c r="A66" s="20"/>
      <c r="B66" s="20"/>
      <c r="C66" s="16" t="s">
        <v>123</v>
      </c>
      <c r="D66" s="17" t="s">
        <v>124</v>
      </c>
      <c r="E66" s="18">
        <v>1</v>
      </c>
      <c r="F66" s="19" t="s">
        <v>125</v>
      </c>
      <c r="G66" s="19"/>
      <c r="H66" s="19"/>
      <c r="I66" s="19"/>
      <c r="J66" s="19"/>
      <c r="K66" s="19"/>
      <c r="L66" s="19"/>
      <c r="M66" s="38" t="b">
        <v>0</v>
      </c>
      <c r="N66" s="38" t="str">
        <f t="shared" ref="N66:N67" si="10">IF(M66=TRUE,"1","0")</f>
        <v>0</v>
      </c>
      <c r="O66" s="38">
        <f>N66+N67</f>
        <v>0</v>
      </c>
      <c r="P66" s="32">
        <f>IF(O66&gt;=1,100%,0)</f>
        <v>0</v>
      </c>
      <c r="Q66" s="48">
        <v>5</v>
      </c>
      <c r="R66" s="48" t="b">
        <f>IF(T68="v",0.6,IF(U68="v",0.7,IF(V68="v",0.8,IF(W68="v",0.9,IF(X68="v",1)))))</f>
        <v>0</v>
      </c>
      <c r="S66" s="49">
        <f>R66*Q66</f>
        <v>0</v>
      </c>
      <c r="T66" s="17" t="s">
        <v>126</v>
      </c>
      <c r="U66" s="17" t="s">
        <v>127</v>
      </c>
      <c r="V66" s="17" t="s">
        <v>128</v>
      </c>
      <c r="W66" s="17" t="s">
        <v>129</v>
      </c>
      <c r="X66" s="17" t="s">
        <v>130</v>
      </c>
      <c r="Y66" s="17"/>
    </row>
    <row r="67" s="1" customFormat="1" spans="1:25">
      <c r="A67" s="20"/>
      <c r="B67" s="20"/>
      <c r="C67" s="22"/>
      <c r="D67" s="22"/>
      <c r="E67" s="18">
        <v>2</v>
      </c>
      <c r="F67" s="19" t="s">
        <v>131</v>
      </c>
      <c r="G67" s="19"/>
      <c r="H67" s="19"/>
      <c r="I67" s="19"/>
      <c r="J67" s="19"/>
      <c r="K67" s="19"/>
      <c r="L67" s="19"/>
      <c r="M67" s="39" t="b">
        <v>0</v>
      </c>
      <c r="N67" s="38" t="str">
        <f t="shared" si="10"/>
        <v>0</v>
      </c>
      <c r="O67" s="39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="1" customFormat="1" spans="1:25">
      <c r="A68" s="20"/>
      <c r="B68" s="20"/>
      <c r="C68" s="23"/>
      <c r="D68" s="28"/>
      <c r="E68" s="18"/>
      <c r="F68" s="19"/>
      <c r="G68" s="38"/>
      <c r="H68" s="38"/>
      <c r="I68" s="38"/>
      <c r="J68" s="38"/>
      <c r="K68" s="38"/>
      <c r="L68" s="38"/>
      <c r="M68" s="35"/>
      <c r="N68" s="38"/>
      <c r="O68" s="35"/>
      <c r="P68" s="36"/>
      <c r="Q68" s="57"/>
      <c r="R68" s="57"/>
      <c r="S68" s="58"/>
      <c r="T68" s="59"/>
      <c r="U68" s="59"/>
      <c r="V68" s="59"/>
      <c r="W68" s="59"/>
      <c r="X68" s="59"/>
      <c r="Y68" s="55"/>
    </row>
    <row r="69" s="1" customFormat="1" spans="1:25">
      <c r="A69" s="20"/>
      <c r="B69" s="20"/>
      <c r="C69" s="16" t="s">
        <v>132</v>
      </c>
      <c r="D69" s="17" t="s">
        <v>133</v>
      </c>
      <c r="E69" s="48">
        <v>1</v>
      </c>
      <c r="F69" s="65" t="s">
        <v>134</v>
      </c>
      <c r="G69" s="66"/>
      <c r="H69" s="66"/>
      <c r="I69" s="66"/>
      <c r="J69" s="66"/>
      <c r="K69" s="66"/>
      <c r="L69" s="74"/>
      <c r="M69" s="74" t="b">
        <v>0</v>
      </c>
      <c r="N69" s="74" t="str">
        <f>IF(M69=TRUE,"1","0")</f>
        <v>0</v>
      </c>
      <c r="O69" s="66">
        <f>N69+N74</f>
        <v>0</v>
      </c>
      <c r="P69" s="32">
        <f>O69/2</f>
        <v>0</v>
      </c>
      <c r="Q69" s="48">
        <v>5</v>
      </c>
      <c r="R69" s="48" t="b">
        <f>IF(T80="v",0.6,IF(U80="v",0.7,IF(V80="v",0.8,IF(W80="v",0.9,IF(X80="v",1)))))</f>
        <v>0</v>
      </c>
      <c r="S69" s="49">
        <f>R69*Q69</f>
        <v>0</v>
      </c>
      <c r="T69" s="17" t="s">
        <v>135</v>
      </c>
      <c r="U69" s="17" t="s">
        <v>136</v>
      </c>
      <c r="V69" s="17" t="s">
        <v>137</v>
      </c>
      <c r="W69" s="17" t="s">
        <v>138</v>
      </c>
      <c r="X69" s="17" t="s">
        <v>139</v>
      </c>
      <c r="Y69" s="17"/>
    </row>
    <row r="70" s="1" customFormat="1" ht="30" spans="1:25">
      <c r="A70" s="20"/>
      <c r="B70" s="20"/>
      <c r="C70" s="20"/>
      <c r="D70" s="20"/>
      <c r="E70" s="20"/>
      <c r="F70" s="21" t="s">
        <v>140</v>
      </c>
      <c r="G70" s="34"/>
      <c r="H70" s="34"/>
      <c r="I70" s="34"/>
      <c r="J70" s="34"/>
      <c r="K70" s="34"/>
      <c r="L70" s="20"/>
      <c r="M70" s="20"/>
      <c r="N70" s="20"/>
      <c r="O70" s="34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="1" customFormat="1" ht="30" spans="1:25">
      <c r="A71" s="20"/>
      <c r="B71" s="20"/>
      <c r="C71" s="20"/>
      <c r="D71" s="20"/>
      <c r="E71" s="20"/>
      <c r="F71" s="21" t="s">
        <v>141</v>
      </c>
      <c r="G71" s="34"/>
      <c r="H71" s="34"/>
      <c r="I71" s="34"/>
      <c r="J71" s="34"/>
      <c r="K71" s="34"/>
      <c r="L71" s="20"/>
      <c r="M71" s="20"/>
      <c r="N71" s="20"/>
      <c r="O71" s="34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="1" customFormat="1" spans="1:25">
      <c r="A72" s="20"/>
      <c r="B72" s="20"/>
      <c r="C72" s="20"/>
      <c r="D72" s="20"/>
      <c r="E72" s="20"/>
      <c r="F72" s="21" t="s">
        <v>142</v>
      </c>
      <c r="G72" s="34"/>
      <c r="H72" s="34"/>
      <c r="I72" s="34"/>
      <c r="J72" s="34"/>
      <c r="K72" s="34"/>
      <c r="L72" s="20"/>
      <c r="M72" s="20"/>
      <c r="N72" s="20"/>
      <c r="O72" s="34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="1" customFormat="1" spans="1:25">
      <c r="A73" s="20"/>
      <c r="B73" s="20"/>
      <c r="C73" s="20"/>
      <c r="D73" s="20"/>
      <c r="E73" s="22"/>
      <c r="F73" s="21" t="s">
        <v>143</v>
      </c>
      <c r="G73" s="30"/>
      <c r="H73" s="30"/>
      <c r="I73" s="30"/>
      <c r="J73" s="30"/>
      <c r="K73" s="30"/>
      <c r="L73" s="22"/>
      <c r="M73" s="20"/>
      <c r="N73" s="20"/>
      <c r="O73" s="34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="1" customFormat="1" spans="1:25">
      <c r="A74" s="20"/>
      <c r="B74" s="20"/>
      <c r="C74" s="20"/>
      <c r="D74" s="20"/>
      <c r="E74" s="48">
        <v>2</v>
      </c>
      <c r="F74" s="65" t="s">
        <v>144</v>
      </c>
      <c r="G74" s="66"/>
      <c r="H74" s="66"/>
      <c r="I74" s="66"/>
      <c r="J74" s="66"/>
      <c r="K74" s="66"/>
      <c r="L74" s="74"/>
      <c r="M74" s="75" t="b">
        <v>0</v>
      </c>
      <c r="N74" s="75" t="str">
        <f>IF(M74=TRUE,"1","0")</f>
        <v>0</v>
      </c>
      <c r="O74" s="67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="1" customFormat="1" spans="1:25">
      <c r="A75" s="20"/>
      <c r="B75" s="20"/>
      <c r="C75" s="20"/>
      <c r="D75" s="20"/>
      <c r="E75" s="20"/>
      <c r="F75" s="21" t="s">
        <v>145</v>
      </c>
      <c r="G75" s="34"/>
      <c r="H75" s="34"/>
      <c r="I75" s="34"/>
      <c r="J75" s="34"/>
      <c r="K75" s="34"/>
      <c r="L75" s="20"/>
      <c r="M75" s="20"/>
      <c r="N75" s="20"/>
      <c r="O75" s="34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="1" customFormat="1" spans="1:25">
      <c r="A76" s="20"/>
      <c r="B76" s="20"/>
      <c r="C76" s="20"/>
      <c r="D76" s="20"/>
      <c r="E76" s="20"/>
      <c r="F76" s="21" t="s">
        <v>146</v>
      </c>
      <c r="G76" s="34"/>
      <c r="H76" s="34"/>
      <c r="I76" s="34"/>
      <c r="J76" s="34"/>
      <c r="K76" s="34"/>
      <c r="L76" s="20"/>
      <c r="M76" s="20"/>
      <c r="N76" s="20"/>
      <c r="O76" s="34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="1" customFormat="1" spans="1:25">
      <c r="A77" s="20"/>
      <c r="B77" s="20"/>
      <c r="C77" s="20"/>
      <c r="D77" s="20"/>
      <c r="E77" s="20"/>
      <c r="F77" s="21" t="s">
        <v>147</v>
      </c>
      <c r="G77" s="34"/>
      <c r="H77" s="34"/>
      <c r="I77" s="34"/>
      <c r="J77" s="34"/>
      <c r="K77" s="34"/>
      <c r="L77" s="20"/>
      <c r="M77" s="20"/>
      <c r="N77" s="20"/>
      <c r="O77" s="34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="1" customFormat="1" spans="1:25">
      <c r="A78" s="20"/>
      <c r="B78" s="20"/>
      <c r="C78" s="20"/>
      <c r="D78" s="20"/>
      <c r="E78" s="20"/>
      <c r="F78" s="21" t="s">
        <v>148</v>
      </c>
      <c r="G78" s="34"/>
      <c r="H78" s="34"/>
      <c r="I78" s="34"/>
      <c r="J78" s="34"/>
      <c r="K78" s="34"/>
      <c r="L78" s="20"/>
      <c r="M78" s="20"/>
      <c r="N78" s="20"/>
      <c r="O78" s="34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="1" customFormat="1" spans="1:25">
      <c r="A79" s="20"/>
      <c r="B79" s="20"/>
      <c r="C79" s="22"/>
      <c r="D79" s="22"/>
      <c r="E79" s="22"/>
      <c r="F79" s="21" t="s">
        <v>149</v>
      </c>
      <c r="G79" s="30"/>
      <c r="H79" s="30"/>
      <c r="I79" s="30"/>
      <c r="J79" s="30"/>
      <c r="K79" s="30"/>
      <c r="L79" s="22"/>
      <c r="M79" s="22"/>
      <c r="N79" s="22"/>
      <c r="O79" s="30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="1" customFormat="1" spans="1:25">
      <c r="A80" s="20"/>
      <c r="B80" s="20"/>
      <c r="C80" s="16"/>
      <c r="D80" s="28"/>
      <c r="E80" s="18"/>
      <c r="F80" s="21"/>
      <c r="G80" s="30"/>
      <c r="H80" s="30"/>
      <c r="I80" s="30"/>
      <c r="J80" s="30"/>
      <c r="K80" s="30"/>
      <c r="L80" s="76"/>
      <c r="M80" s="75"/>
      <c r="N80" s="75"/>
      <c r="O80" s="34"/>
      <c r="P80" s="36"/>
      <c r="Q80" s="57"/>
      <c r="R80" s="57"/>
      <c r="S80" s="58"/>
      <c r="T80" s="59"/>
      <c r="U80" s="59"/>
      <c r="V80" s="59"/>
      <c r="W80" s="59"/>
      <c r="X80" s="59"/>
      <c r="Y80" s="55"/>
    </row>
    <row r="81" s="1" customFormat="1" spans="1:25">
      <c r="A81" s="20"/>
      <c r="B81" s="20"/>
      <c r="C81" s="16" t="s">
        <v>150</v>
      </c>
      <c r="D81" s="17" t="s">
        <v>151</v>
      </c>
      <c r="E81" s="18">
        <v>1</v>
      </c>
      <c r="F81" s="65" t="s">
        <v>152</v>
      </c>
      <c r="G81" s="65"/>
      <c r="H81" s="65"/>
      <c r="I81" s="65"/>
      <c r="J81" s="65"/>
      <c r="K81" s="65"/>
      <c r="L81" s="65"/>
      <c r="M81" s="66" t="b">
        <v>0</v>
      </c>
      <c r="N81" s="66" t="str">
        <f t="shared" ref="N81:N82" si="11">IF(M81=TRUE,"1","0")</f>
        <v>0</v>
      </c>
      <c r="O81" s="66">
        <f>N81+N82+N86</f>
        <v>0</v>
      </c>
      <c r="P81" s="32">
        <f>O81/3</f>
        <v>0</v>
      </c>
      <c r="Q81" s="48">
        <v>5</v>
      </c>
      <c r="R81" s="48" t="b">
        <f>IF(T90="v",0.6,IF(U90="v",0.7,IF(V90="v",0.8,IF(W90="v",0.9,IF(X90="v",1)))))</f>
        <v>0</v>
      </c>
      <c r="S81" s="49">
        <f>R81*Q81</f>
        <v>0</v>
      </c>
      <c r="T81" s="17" t="s">
        <v>153</v>
      </c>
      <c r="U81" s="17" t="s">
        <v>154</v>
      </c>
      <c r="V81" s="17" t="s">
        <v>155</v>
      </c>
      <c r="W81" s="17" t="s">
        <v>156</v>
      </c>
      <c r="X81" s="17" t="s">
        <v>157</v>
      </c>
      <c r="Y81" s="17"/>
    </row>
    <row r="82" s="1" customFormat="1" spans="1:25">
      <c r="A82" s="20"/>
      <c r="B82" s="20"/>
      <c r="C82" s="20"/>
      <c r="D82" s="20"/>
      <c r="E82" s="48">
        <v>2</v>
      </c>
      <c r="F82" s="65" t="s">
        <v>158</v>
      </c>
      <c r="G82" s="66"/>
      <c r="H82" s="66"/>
      <c r="I82" s="66"/>
      <c r="J82" s="66"/>
      <c r="K82" s="66"/>
      <c r="L82" s="74"/>
      <c r="M82" s="75" t="b">
        <v>0</v>
      </c>
      <c r="N82" s="75" t="str">
        <f t="shared" si="11"/>
        <v>0</v>
      </c>
      <c r="O82" s="67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="1" customFormat="1" spans="1:25">
      <c r="A83" s="20"/>
      <c r="B83" s="20"/>
      <c r="C83" s="20"/>
      <c r="D83" s="20"/>
      <c r="E83" s="20"/>
      <c r="F83" s="21" t="s">
        <v>159</v>
      </c>
      <c r="G83" s="34"/>
      <c r="H83" s="34"/>
      <c r="I83" s="34"/>
      <c r="J83" s="34"/>
      <c r="K83" s="34"/>
      <c r="L83" s="20"/>
      <c r="M83" s="20"/>
      <c r="N83" s="20"/>
      <c r="O83" s="34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="1" customFormat="1" spans="1:25">
      <c r="A84" s="20"/>
      <c r="B84" s="20"/>
      <c r="C84" s="20"/>
      <c r="D84" s="20"/>
      <c r="E84" s="20"/>
      <c r="F84" s="21" t="s">
        <v>160</v>
      </c>
      <c r="G84" s="34"/>
      <c r="H84" s="34"/>
      <c r="I84" s="34"/>
      <c r="J84" s="34"/>
      <c r="K84" s="34"/>
      <c r="L84" s="20"/>
      <c r="M84" s="20"/>
      <c r="N84" s="20"/>
      <c r="O84" s="34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="1" customFormat="1" spans="1:25">
      <c r="A85" s="20"/>
      <c r="B85" s="20"/>
      <c r="C85" s="20"/>
      <c r="D85" s="20"/>
      <c r="E85" s="22"/>
      <c r="F85" s="21" t="s">
        <v>161</v>
      </c>
      <c r="G85" s="30"/>
      <c r="H85" s="30"/>
      <c r="I85" s="30"/>
      <c r="J85" s="30"/>
      <c r="K85" s="30"/>
      <c r="L85" s="22"/>
      <c r="M85" s="20"/>
      <c r="N85" s="20"/>
      <c r="O85" s="34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="1" customFormat="1" spans="1:25">
      <c r="A86" s="20"/>
      <c r="B86" s="20"/>
      <c r="C86" s="20"/>
      <c r="D86" s="20"/>
      <c r="E86" s="48">
        <v>3</v>
      </c>
      <c r="F86" s="21" t="s">
        <v>162</v>
      </c>
      <c r="G86" s="37"/>
      <c r="H86" s="37"/>
      <c r="I86" s="37"/>
      <c r="J86" s="37"/>
      <c r="K86" s="37"/>
      <c r="L86" s="77"/>
      <c r="M86" s="78" t="b">
        <v>0</v>
      </c>
      <c r="N86" s="78" t="str">
        <f>IF(M86=TRUE,"1","0")</f>
        <v>0</v>
      </c>
      <c r="O86" s="34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="1" customFormat="1" spans="1:25">
      <c r="A87" s="20"/>
      <c r="B87" s="20"/>
      <c r="C87" s="20"/>
      <c r="D87" s="20"/>
      <c r="E87" s="20"/>
      <c r="F87" s="65" t="s">
        <v>163</v>
      </c>
      <c r="G87" s="67"/>
      <c r="H87" s="67"/>
      <c r="I87" s="67"/>
      <c r="J87" s="67"/>
      <c r="K87" s="67"/>
      <c r="L87" s="20"/>
      <c r="M87" s="20"/>
      <c r="N87" s="20"/>
      <c r="O87" s="67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="1" customFormat="1" spans="1:25">
      <c r="A88" s="20"/>
      <c r="B88" s="20"/>
      <c r="C88" s="20"/>
      <c r="D88" s="20"/>
      <c r="E88" s="20"/>
      <c r="F88" s="21" t="s">
        <v>164</v>
      </c>
      <c r="G88" s="34"/>
      <c r="H88" s="34"/>
      <c r="I88" s="34"/>
      <c r="J88" s="34"/>
      <c r="K88" s="34"/>
      <c r="L88" s="20"/>
      <c r="M88" s="20"/>
      <c r="N88" s="20"/>
      <c r="O88" s="34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="1" customFormat="1" spans="1:25">
      <c r="A89" s="22"/>
      <c r="B89" s="22"/>
      <c r="C89" s="22"/>
      <c r="D89" s="22"/>
      <c r="E89" s="22"/>
      <c r="F89" s="19" t="s">
        <v>165</v>
      </c>
      <c r="G89" s="39"/>
      <c r="H89" s="39"/>
      <c r="I89" s="39"/>
      <c r="J89" s="39"/>
      <c r="K89" s="39"/>
      <c r="L89" s="22"/>
      <c r="M89" s="22"/>
      <c r="N89" s="22"/>
      <c r="O89" s="39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="1" customFormat="1" spans="1:25">
      <c r="A90" s="27"/>
      <c r="B90" s="28"/>
      <c r="C90" s="27"/>
      <c r="D90" s="28"/>
      <c r="E90" s="18"/>
      <c r="F90" s="19"/>
      <c r="G90" s="39"/>
      <c r="H90" s="39"/>
      <c r="I90" s="39"/>
      <c r="J90" s="39"/>
      <c r="K90" s="39"/>
      <c r="L90" s="79"/>
      <c r="M90" s="78"/>
      <c r="N90" s="78"/>
      <c r="O90" s="35"/>
      <c r="P90" s="36"/>
      <c r="Q90" s="57"/>
      <c r="R90" s="57"/>
      <c r="S90" s="58"/>
      <c r="T90" s="59"/>
      <c r="U90" s="59"/>
      <c r="V90" s="59"/>
      <c r="W90" s="59"/>
      <c r="X90" s="59"/>
      <c r="Y90" s="55"/>
    </row>
    <row r="91" s="1" customFormat="1" spans="1:25">
      <c r="A91" s="16" t="s">
        <v>166</v>
      </c>
      <c r="B91" s="17" t="s">
        <v>167</v>
      </c>
      <c r="C91" s="16" t="s">
        <v>168</v>
      </c>
      <c r="D91" s="17" t="s">
        <v>169</v>
      </c>
      <c r="E91" s="18"/>
      <c r="F91" s="68" t="s">
        <v>170</v>
      </c>
      <c r="G91" s="68"/>
      <c r="H91" s="68"/>
      <c r="I91" s="68"/>
      <c r="J91" s="68"/>
      <c r="K91" s="68"/>
      <c r="L91" s="68"/>
      <c r="M91" s="80"/>
      <c r="N91" s="80"/>
      <c r="O91" s="80">
        <f>N92+N93+N94+N95+N97+N98+N99+N100+N101</f>
        <v>0</v>
      </c>
      <c r="P91" s="32">
        <f>O91/9</f>
        <v>0</v>
      </c>
      <c r="Q91" s="48">
        <v>5</v>
      </c>
      <c r="R91" s="16" t="b">
        <f>IF(T102="v",0.6,IF(U102="v",0.7,IF(V102="v",0.8,IF(W102="v",0.9,IF(X102="v",1)))))</f>
        <v>0</v>
      </c>
      <c r="S91" s="49">
        <f>R91*Q91</f>
        <v>0</v>
      </c>
      <c r="T91" s="17" t="s">
        <v>171</v>
      </c>
      <c r="U91" s="17" t="s">
        <v>172</v>
      </c>
      <c r="V91" s="17" t="s">
        <v>173</v>
      </c>
      <c r="W91" s="17" t="s">
        <v>174</v>
      </c>
      <c r="X91" s="17" t="s">
        <v>175</v>
      </c>
      <c r="Y91" s="17"/>
    </row>
    <row r="92" s="1" customFormat="1" spans="1:25">
      <c r="A92" s="20"/>
      <c r="B92" s="20"/>
      <c r="C92" s="20"/>
      <c r="D92" s="20"/>
      <c r="E92" s="18">
        <v>1</v>
      </c>
      <c r="F92" s="21" t="s">
        <v>176</v>
      </c>
      <c r="G92" s="21"/>
      <c r="H92" s="21"/>
      <c r="I92" s="21"/>
      <c r="J92" s="21"/>
      <c r="K92" s="21"/>
      <c r="L92" s="21"/>
      <c r="M92" s="34" t="b">
        <v>0</v>
      </c>
      <c r="N92" s="34" t="str">
        <f t="shared" ref="N92:N95" si="12">IF(M92=TRUE,"1","0")</f>
        <v>0</v>
      </c>
      <c r="O92" s="34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="1" customFormat="1" ht="45" spans="1:25">
      <c r="A93" s="20"/>
      <c r="B93" s="20"/>
      <c r="C93" s="20"/>
      <c r="D93" s="20"/>
      <c r="E93" s="18">
        <v>2</v>
      </c>
      <c r="F93" s="21" t="s">
        <v>177</v>
      </c>
      <c r="G93" s="21"/>
      <c r="H93" s="21"/>
      <c r="I93" s="21"/>
      <c r="J93" s="21"/>
      <c r="K93" s="21"/>
      <c r="L93" s="21"/>
      <c r="M93" s="34" t="b">
        <v>0</v>
      </c>
      <c r="N93" s="34" t="str">
        <f t="shared" si="12"/>
        <v>0</v>
      </c>
      <c r="O93" s="34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="1" customFormat="1" spans="1:25">
      <c r="A94" s="20"/>
      <c r="B94" s="20"/>
      <c r="C94" s="20"/>
      <c r="D94" s="20"/>
      <c r="E94" s="18">
        <v>3</v>
      </c>
      <c r="F94" s="21" t="s">
        <v>85</v>
      </c>
      <c r="G94" s="21"/>
      <c r="H94" s="21"/>
      <c r="I94" s="21"/>
      <c r="J94" s="21"/>
      <c r="K94" s="21"/>
      <c r="L94" s="21"/>
      <c r="M94" s="34" t="b">
        <v>0</v>
      </c>
      <c r="N94" s="34" t="str">
        <f t="shared" si="12"/>
        <v>0</v>
      </c>
      <c r="O94" s="34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="1" customFormat="1" spans="1:25">
      <c r="A95" s="20"/>
      <c r="B95" s="20"/>
      <c r="C95" s="20"/>
      <c r="D95" s="20"/>
      <c r="E95" s="18">
        <v>4</v>
      </c>
      <c r="F95" s="21" t="s">
        <v>86</v>
      </c>
      <c r="G95" s="21"/>
      <c r="H95" s="21"/>
      <c r="I95" s="21"/>
      <c r="J95" s="21"/>
      <c r="K95" s="21"/>
      <c r="L95" s="21"/>
      <c r="M95" s="34" t="b">
        <v>0</v>
      </c>
      <c r="N95" s="34" t="str">
        <f t="shared" si="12"/>
        <v>0</v>
      </c>
      <c r="O95" s="34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="1" customFormat="1" spans="1:25">
      <c r="A96" s="20"/>
      <c r="B96" s="20"/>
      <c r="C96" s="20"/>
      <c r="D96" s="20"/>
      <c r="E96" s="18"/>
      <c r="F96" s="65" t="s">
        <v>178</v>
      </c>
      <c r="G96" s="65"/>
      <c r="H96" s="65"/>
      <c r="I96" s="65"/>
      <c r="J96" s="65"/>
      <c r="K96" s="65"/>
      <c r="L96" s="65"/>
      <c r="M96" s="67"/>
      <c r="N96" s="34"/>
      <c r="O96" s="67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="1" customFormat="1" spans="1:25">
      <c r="A97" s="20"/>
      <c r="B97" s="20"/>
      <c r="C97" s="20"/>
      <c r="D97" s="20"/>
      <c r="E97" s="18">
        <v>5</v>
      </c>
      <c r="F97" s="21" t="s">
        <v>179</v>
      </c>
      <c r="G97" s="21"/>
      <c r="H97" s="21"/>
      <c r="I97" s="21"/>
      <c r="J97" s="21"/>
      <c r="K97" s="21"/>
      <c r="L97" s="21"/>
      <c r="M97" s="34" t="b">
        <v>0</v>
      </c>
      <c r="N97" s="34" t="str">
        <f t="shared" ref="N97:N101" si="13">IF(M97=TRUE,"1","0")</f>
        <v>0</v>
      </c>
      <c r="O97" s="34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="1" customFormat="1" ht="60" spans="1:25">
      <c r="A98" s="20"/>
      <c r="B98" s="20"/>
      <c r="C98" s="20"/>
      <c r="D98" s="20"/>
      <c r="E98" s="18">
        <v>6</v>
      </c>
      <c r="F98" s="21" t="s">
        <v>180</v>
      </c>
      <c r="G98" s="21"/>
      <c r="H98" s="21"/>
      <c r="I98" s="21"/>
      <c r="J98" s="21"/>
      <c r="K98" s="21"/>
      <c r="L98" s="21"/>
      <c r="M98" s="34" t="b">
        <v>0</v>
      </c>
      <c r="N98" s="34" t="str">
        <f t="shared" si="13"/>
        <v>0</v>
      </c>
      <c r="O98" s="34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="1" customFormat="1" spans="1:25">
      <c r="A99" s="20"/>
      <c r="B99" s="20"/>
      <c r="C99" s="20"/>
      <c r="D99" s="20"/>
      <c r="E99" s="18">
        <v>7</v>
      </c>
      <c r="F99" s="21" t="s">
        <v>85</v>
      </c>
      <c r="G99" s="21"/>
      <c r="H99" s="21"/>
      <c r="I99" s="21"/>
      <c r="J99" s="21"/>
      <c r="K99" s="21"/>
      <c r="L99" s="21"/>
      <c r="M99" s="34" t="b">
        <v>0</v>
      </c>
      <c r="N99" s="34" t="str">
        <f t="shared" si="13"/>
        <v>0</v>
      </c>
      <c r="O99" s="34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="1" customFormat="1" spans="1:25">
      <c r="A100" s="20"/>
      <c r="B100" s="20"/>
      <c r="C100" s="20"/>
      <c r="D100" s="20"/>
      <c r="E100" s="18">
        <v>8</v>
      </c>
      <c r="F100" s="21" t="s">
        <v>86</v>
      </c>
      <c r="G100" s="21"/>
      <c r="H100" s="21"/>
      <c r="I100" s="21"/>
      <c r="J100" s="21"/>
      <c r="K100" s="21"/>
      <c r="L100" s="21"/>
      <c r="M100" s="34" t="b">
        <v>0</v>
      </c>
      <c r="N100" s="34" t="str">
        <f t="shared" si="13"/>
        <v>0</v>
      </c>
      <c r="O100" s="34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="1" customFormat="1" spans="1:25">
      <c r="A101" s="20"/>
      <c r="B101" s="20"/>
      <c r="C101" s="20"/>
      <c r="D101" s="22"/>
      <c r="E101" s="18">
        <v>9</v>
      </c>
      <c r="F101" s="21" t="s">
        <v>181</v>
      </c>
      <c r="G101" s="21"/>
      <c r="H101" s="21"/>
      <c r="I101" s="21"/>
      <c r="J101" s="21"/>
      <c r="K101" s="21"/>
      <c r="L101" s="21"/>
      <c r="M101" s="30" t="b">
        <v>0</v>
      </c>
      <c r="N101" s="34" t="str">
        <f t="shared" si="13"/>
        <v>0</v>
      </c>
      <c r="O101" s="30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="1" customFormat="1" spans="1:25">
      <c r="A102" s="20"/>
      <c r="B102" s="20"/>
      <c r="C102" s="27"/>
      <c r="D102" s="28"/>
      <c r="E102" s="18"/>
      <c r="F102" s="21"/>
      <c r="G102" s="21"/>
      <c r="H102" s="21"/>
      <c r="I102" s="21"/>
      <c r="J102" s="21"/>
      <c r="K102" s="21"/>
      <c r="L102" s="21"/>
      <c r="M102" s="34"/>
      <c r="N102" s="34"/>
      <c r="O102" s="34"/>
      <c r="P102" s="36"/>
      <c r="Q102" s="57"/>
      <c r="R102" s="27"/>
      <c r="S102" s="58"/>
      <c r="T102" s="59"/>
      <c r="U102" s="59"/>
      <c r="V102" s="59"/>
      <c r="W102" s="59"/>
      <c r="X102" s="59"/>
      <c r="Y102" s="55"/>
    </row>
    <row r="103" s="1" customFormat="1" ht="30" spans="1:25">
      <c r="A103" s="20"/>
      <c r="B103" s="20"/>
      <c r="C103" s="16" t="s">
        <v>182</v>
      </c>
      <c r="D103" s="17" t="s">
        <v>183</v>
      </c>
      <c r="E103" s="48">
        <v>1</v>
      </c>
      <c r="F103" s="69" t="s">
        <v>184</v>
      </c>
      <c r="G103" s="69"/>
      <c r="H103" s="69"/>
      <c r="I103" s="69"/>
      <c r="J103" s="69"/>
      <c r="K103" s="69"/>
      <c r="L103" s="65"/>
      <c r="M103" s="66"/>
      <c r="N103" s="66"/>
      <c r="O103" s="66">
        <f>N104+N105+N106+N107+N108+N109+N115</f>
        <v>0</v>
      </c>
      <c r="P103" s="32">
        <f>O103/7</f>
        <v>0</v>
      </c>
      <c r="Q103" s="48">
        <v>5</v>
      </c>
      <c r="R103" s="48" t="b">
        <f>IF(T116="v",0.6,IF(U116="v",0.7,IF(V116="v",0.8,IF(W116="v",0.9,IF(X116="v",1)))))</f>
        <v>0</v>
      </c>
      <c r="S103" s="49">
        <f>R103*Q103</f>
        <v>0</v>
      </c>
      <c r="T103" s="17" t="s">
        <v>185</v>
      </c>
      <c r="U103" s="17" t="s">
        <v>186</v>
      </c>
      <c r="V103" s="38" t="s">
        <v>187</v>
      </c>
      <c r="W103" s="38" t="s">
        <v>188</v>
      </c>
      <c r="X103" s="17" t="s">
        <v>189</v>
      </c>
      <c r="Y103" s="17"/>
    </row>
    <row r="104" s="1" customFormat="1" spans="1:25">
      <c r="A104" s="20"/>
      <c r="B104" s="20"/>
      <c r="C104" s="20"/>
      <c r="D104" s="20"/>
      <c r="E104" s="20"/>
      <c r="F104" s="21" t="s">
        <v>190</v>
      </c>
      <c r="G104" s="21"/>
      <c r="H104" s="21"/>
      <c r="I104" s="21"/>
      <c r="J104" s="21"/>
      <c r="K104" s="21"/>
      <c r="L104" s="21"/>
      <c r="M104" s="34" t="b">
        <v>0</v>
      </c>
      <c r="N104" s="34" t="str">
        <f t="shared" ref="N104:N115" si="14">IF(M104=TRUE,"1","0")</f>
        <v>0</v>
      </c>
      <c r="O104" s="34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="1" customFormat="1" ht="30" spans="1:25">
      <c r="A105" s="20"/>
      <c r="B105" s="20"/>
      <c r="C105" s="20"/>
      <c r="D105" s="20"/>
      <c r="E105" s="20"/>
      <c r="F105" s="21" t="s">
        <v>191</v>
      </c>
      <c r="G105" s="21"/>
      <c r="H105" s="21"/>
      <c r="I105" s="21"/>
      <c r="J105" s="21"/>
      <c r="K105" s="21"/>
      <c r="L105" s="21"/>
      <c r="M105" s="34" t="b">
        <v>0</v>
      </c>
      <c r="N105" s="34" t="str">
        <f t="shared" si="14"/>
        <v>0</v>
      </c>
      <c r="O105" s="34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="1" customFormat="1" ht="30" spans="1:25">
      <c r="A106" s="20"/>
      <c r="B106" s="20"/>
      <c r="C106" s="20"/>
      <c r="D106" s="20"/>
      <c r="E106" s="22"/>
      <c r="F106" s="21" t="s">
        <v>192</v>
      </c>
      <c r="G106" s="21"/>
      <c r="H106" s="21"/>
      <c r="I106" s="21"/>
      <c r="J106" s="21"/>
      <c r="K106" s="21"/>
      <c r="L106" s="21"/>
      <c r="M106" s="34" t="b">
        <v>0</v>
      </c>
      <c r="N106" s="34" t="str">
        <f t="shared" si="14"/>
        <v>0</v>
      </c>
      <c r="O106" s="34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="1" customFormat="1" spans="1:25">
      <c r="A107" s="20"/>
      <c r="B107" s="20"/>
      <c r="C107" s="20"/>
      <c r="D107" s="20"/>
      <c r="E107" s="18">
        <v>2</v>
      </c>
      <c r="F107" s="65" t="s">
        <v>193</v>
      </c>
      <c r="G107" s="65"/>
      <c r="H107" s="65"/>
      <c r="I107" s="65"/>
      <c r="J107" s="65"/>
      <c r="K107" s="65"/>
      <c r="L107" s="65"/>
      <c r="M107" s="67" t="b">
        <v>0</v>
      </c>
      <c r="N107" s="67" t="str">
        <f t="shared" si="14"/>
        <v>0</v>
      </c>
      <c r="O107" s="67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="1" customFormat="1" spans="1:25">
      <c r="A108" s="20"/>
      <c r="B108" s="20"/>
      <c r="C108" s="20"/>
      <c r="D108" s="20"/>
      <c r="E108" s="18">
        <v>3</v>
      </c>
      <c r="F108" s="70" t="s">
        <v>194</v>
      </c>
      <c r="G108" s="70"/>
      <c r="H108" s="70"/>
      <c r="I108" s="70"/>
      <c r="J108" s="70"/>
      <c r="K108" s="70"/>
      <c r="L108" s="70"/>
      <c r="M108" s="81" t="b">
        <v>0</v>
      </c>
      <c r="N108" s="81" t="str">
        <f t="shared" si="14"/>
        <v>0</v>
      </c>
      <c r="O108" s="81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="1" customFormat="1" spans="1:25">
      <c r="A109" s="20"/>
      <c r="B109" s="20"/>
      <c r="C109" s="20"/>
      <c r="D109" s="20"/>
      <c r="E109" s="48">
        <v>4</v>
      </c>
      <c r="F109" s="65" t="s">
        <v>195</v>
      </c>
      <c r="G109" s="66"/>
      <c r="H109" s="66"/>
      <c r="I109" s="66"/>
      <c r="J109" s="66"/>
      <c r="K109" s="66"/>
      <c r="L109" s="74"/>
      <c r="M109" s="75" t="b">
        <v>0</v>
      </c>
      <c r="N109" s="67" t="str">
        <f t="shared" si="14"/>
        <v>0</v>
      </c>
      <c r="O109" s="67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="1" customFormat="1" spans="1:25">
      <c r="A110" s="20"/>
      <c r="B110" s="20"/>
      <c r="C110" s="20"/>
      <c r="D110" s="20"/>
      <c r="E110" s="20"/>
      <c r="F110" s="21" t="s">
        <v>196</v>
      </c>
      <c r="G110" s="34"/>
      <c r="H110" s="34"/>
      <c r="I110" s="34"/>
      <c r="J110" s="34"/>
      <c r="K110" s="34"/>
      <c r="L110" s="20"/>
      <c r="M110" s="20"/>
      <c r="N110" s="34" t="str">
        <f t="shared" si="14"/>
        <v>0</v>
      </c>
      <c r="O110" s="34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="1" customFormat="1" spans="1:25">
      <c r="A111" s="20"/>
      <c r="B111" s="20"/>
      <c r="C111" s="20"/>
      <c r="D111" s="20"/>
      <c r="E111" s="20"/>
      <c r="F111" s="21" t="s">
        <v>197</v>
      </c>
      <c r="G111" s="34"/>
      <c r="H111" s="34"/>
      <c r="I111" s="34"/>
      <c r="J111" s="34"/>
      <c r="K111" s="34"/>
      <c r="L111" s="20"/>
      <c r="M111" s="20"/>
      <c r="N111" s="34" t="str">
        <f t="shared" si="14"/>
        <v>0</v>
      </c>
      <c r="O111" s="34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="1" customFormat="1" spans="1:25">
      <c r="A112" s="20"/>
      <c r="B112" s="20"/>
      <c r="C112" s="20"/>
      <c r="D112" s="20"/>
      <c r="E112" s="20"/>
      <c r="F112" s="21" t="s">
        <v>198</v>
      </c>
      <c r="G112" s="34"/>
      <c r="H112" s="34"/>
      <c r="I112" s="34"/>
      <c r="J112" s="34"/>
      <c r="K112" s="34"/>
      <c r="L112" s="20"/>
      <c r="M112" s="20"/>
      <c r="N112" s="34" t="str">
        <f t="shared" si="14"/>
        <v>0</v>
      </c>
      <c r="O112" s="34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="1" customFormat="1" spans="1:25">
      <c r="A113" s="20"/>
      <c r="B113" s="20"/>
      <c r="C113" s="20"/>
      <c r="D113" s="20"/>
      <c r="E113" s="20"/>
      <c r="F113" s="21" t="s">
        <v>199</v>
      </c>
      <c r="G113" s="34"/>
      <c r="H113" s="34"/>
      <c r="I113" s="34"/>
      <c r="J113" s="34"/>
      <c r="K113" s="34"/>
      <c r="L113" s="20"/>
      <c r="M113" s="20"/>
      <c r="N113" s="34" t="str">
        <f t="shared" si="14"/>
        <v>0</v>
      </c>
      <c r="O113" s="34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="1" customFormat="1" ht="30" spans="1:25">
      <c r="A114" s="20"/>
      <c r="B114" s="20"/>
      <c r="C114" s="20"/>
      <c r="D114" s="20"/>
      <c r="E114" s="22"/>
      <c r="F114" s="21" t="s">
        <v>200</v>
      </c>
      <c r="G114" s="30"/>
      <c r="H114" s="30"/>
      <c r="I114" s="30"/>
      <c r="J114" s="30"/>
      <c r="K114" s="30"/>
      <c r="L114" s="22"/>
      <c r="M114" s="20"/>
      <c r="N114" s="34" t="str">
        <f t="shared" si="14"/>
        <v>0</v>
      </c>
      <c r="O114" s="34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="1" customFormat="1" ht="45" spans="1:25">
      <c r="A115" s="20"/>
      <c r="B115" s="20"/>
      <c r="C115" s="22"/>
      <c r="D115" s="22"/>
      <c r="E115" s="18">
        <v>5</v>
      </c>
      <c r="F115" s="71" t="s">
        <v>201</v>
      </c>
      <c r="G115" s="65"/>
      <c r="H115" s="65"/>
      <c r="I115" s="65"/>
      <c r="J115" s="65"/>
      <c r="K115" s="65"/>
      <c r="L115" s="65"/>
      <c r="M115" s="82" t="b">
        <v>0</v>
      </c>
      <c r="N115" s="82" t="str">
        <f t="shared" si="14"/>
        <v>0</v>
      </c>
      <c r="O115" s="8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="1" customFormat="1" spans="1:25">
      <c r="A116" s="20"/>
      <c r="B116" s="20"/>
      <c r="C116" s="16"/>
      <c r="D116" s="28"/>
      <c r="E116" s="18"/>
      <c r="F116" s="65"/>
      <c r="G116" s="65"/>
      <c r="H116" s="65"/>
      <c r="I116" s="65"/>
      <c r="J116" s="65"/>
      <c r="K116" s="65"/>
      <c r="L116" s="65"/>
      <c r="M116" s="67"/>
      <c r="N116" s="67"/>
      <c r="O116" s="67"/>
      <c r="P116" s="36"/>
      <c r="Q116" s="57"/>
      <c r="R116" s="57"/>
      <c r="S116" s="58"/>
      <c r="T116" s="59"/>
      <c r="U116" s="59"/>
      <c r="V116" s="59"/>
      <c r="W116" s="59"/>
      <c r="X116" s="59"/>
      <c r="Y116" s="55"/>
    </row>
    <row r="117" s="1" customFormat="1" spans="1:25">
      <c r="A117" s="20"/>
      <c r="B117" s="20"/>
      <c r="C117" s="16" t="s">
        <v>202</v>
      </c>
      <c r="D117" s="17" t="s">
        <v>203</v>
      </c>
      <c r="E117" s="18">
        <v>1</v>
      </c>
      <c r="F117" s="21" t="s">
        <v>204</v>
      </c>
      <c r="G117" s="21"/>
      <c r="H117" s="21"/>
      <c r="I117" s="21"/>
      <c r="J117" s="21"/>
      <c r="K117" s="21"/>
      <c r="L117" s="21"/>
      <c r="M117" s="37" t="b">
        <v>0</v>
      </c>
      <c r="N117" s="37" t="str">
        <f t="shared" ref="N117:N120" si="15">IF(M117=TRUE,"1","0")</f>
        <v>0</v>
      </c>
      <c r="O117" s="37">
        <f>N117+N118+N119+N120</f>
        <v>0</v>
      </c>
      <c r="P117" s="32">
        <f>O117/4</f>
        <v>0</v>
      </c>
      <c r="Q117" s="48">
        <v>10</v>
      </c>
      <c r="R117" s="48" t="b">
        <f>IF(T121="v",0.6,IF(U121="v",0.7,IF(V121="v",0.8,IF(W121="v",0.9,IF(X121="v",1)))))</f>
        <v>0</v>
      </c>
      <c r="S117" s="49">
        <f>R117*Q117</f>
        <v>0</v>
      </c>
      <c r="T117" s="17" t="s">
        <v>171</v>
      </c>
      <c r="U117" s="17" t="s">
        <v>205</v>
      </c>
      <c r="V117" s="17" t="s">
        <v>206</v>
      </c>
      <c r="W117" s="17" t="s">
        <v>207</v>
      </c>
      <c r="X117" s="17" t="s">
        <v>208</v>
      </c>
      <c r="Y117" s="17"/>
    </row>
    <row r="118" s="1" customFormat="1" ht="45" spans="1:25">
      <c r="A118" s="20"/>
      <c r="B118" s="20"/>
      <c r="C118" s="20"/>
      <c r="D118" s="20"/>
      <c r="E118" s="18">
        <v>2</v>
      </c>
      <c r="F118" s="21" t="s">
        <v>209</v>
      </c>
      <c r="G118" s="21"/>
      <c r="H118" s="21"/>
      <c r="I118" s="21"/>
      <c r="J118" s="21"/>
      <c r="K118" s="21"/>
      <c r="L118" s="21"/>
      <c r="M118" s="34" t="b">
        <v>0</v>
      </c>
      <c r="N118" s="34" t="str">
        <f t="shared" si="15"/>
        <v>0</v>
      </c>
      <c r="O118" s="34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="1" customFormat="1" spans="1:25">
      <c r="A119" s="20"/>
      <c r="B119" s="20"/>
      <c r="C119" s="20"/>
      <c r="D119" s="20"/>
      <c r="E119" s="18">
        <v>3</v>
      </c>
      <c r="F119" s="21" t="s">
        <v>210</v>
      </c>
      <c r="G119" s="21"/>
      <c r="H119" s="21"/>
      <c r="I119" s="21"/>
      <c r="J119" s="21"/>
      <c r="K119" s="21"/>
      <c r="L119" s="21"/>
      <c r="M119" s="34" t="b">
        <v>0</v>
      </c>
      <c r="N119" s="34" t="str">
        <f t="shared" si="15"/>
        <v>0</v>
      </c>
      <c r="O119" s="34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="1" customFormat="1" spans="1:25">
      <c r="A120" s="22"/>
      <c r="B120" s="22"/>
      <c r="C120" s="22"/>
      <c r="D120" s="22"/>
      <c r="E120" s="18">
        <v>4</v>
      </c>
      <c r="F120" s="21" t="s">
        <v>211</v>
      </c>
      <c r="G120" s="21"/>
      <c r="H120" s="21"/>
      <c r="I120" s="21"/>
      <c r="J120" s="21"/>
      <c r="K120" s="21"/>
      <c r="L120" s="21"/>
      <c r="M120" s="30" t="b">
        <v>0</v>
      </c>
      <c r="N120" s="30" t="str">
        <f t="shared" si="15"/>
        <v>0</v>
      </c>
      <c r="O120" s="30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s="1" customFormat="1" spans="1:25">
      <c r="A121" s="27"/>
      <c r="B121" s="28"/>
      <c r="C121" s="72"/>
      <c r="D121" s="28"/>
      <c r="E121" s="18"/>
      <c r="F121" s="21"/>
      <c r="G121" s="21"/>
      <c r="H121" s="21"/>
      <c r="I121" s="21"/>
      <c r="J121" s="21"/>
      <c r="K121" s="21"/>
      <c r="L121" s="21"/>
      <c r="M121" s="34"/>
      <c r="N121" s="34"/>
      <c r="O121" s="34"/>
      <c r="P121" s="36"/>
      <c r="Q121" s="57"/>
      <c r="R121" s="57"/>
      <c r="S121" s="58"/>
      <c r="T121" s="59"/>
      <c r="U121" s="59"/>
      <c r="V121" s="59"/>
      <c r="W121" s="59"/>
      <c r="X121" s="59"/>
      <c r="Y121" s="55"/>
    </row>
    <row r="122" s="1" customFormat="1" ht="90" spans="1:25">
      <c r="A122" s="16" t="s">
        <v>212</v>
      </c>
      <c r="B122" s="17" t="s">
        <v>213</v>
      </c>
      <c r="C122" s="16" t="s">
        <v>214</v>
      </c>
      <c r="D122" s="17" t="s">
        <v>215</v>
      </c>
      <c r="E122" s="18">
        <v>1</v>
      </c>
      <c r="F122" s="19" t="s">
        <v>216</v>
      </c>
      <c r="G122" s="19"/>
      <c r="H122" s="19"/>
      <c r="I122" s="19"/>
      <c r="J122" s="19"/>
      <c r="K122" s="19"/>
      <c r="L122" s="19"/>
      <c r="M122" s="38" t="b">
        <v>0</v>
      </c>
      <c r="N122" s="38" t="str">
        <f t="shared" ref="N122:N123" si="16">IF(M122=TRUE,"1","0")</f>
        <v>0</v>
      </c>
      <c r="O122" s="38">
        <f>N122+N123</f>
        <v>0</v>
      </c>
      <c r="P122" s="32">
        <f>O122/2</f>
        <v>0</v>
      </c>
      <c r="Q122" s="48">
        <v>5</v>
      </c>
      <c r="R122" s="48" t="b">
        <f>IF(T124="v",0.6,IF(U124="v",0.7,IF(V124="v",0.8,IF(W124="v",0.9,IF(X124="v",1)))))</f>
        <v>0</v>
      </c>
      <c r="S122" s="49">
        <f>R122*Q122</f>
        <v>0</v>
      </c>
      <c r="T122" s="17" t="s">
        <v>217</v>
      </c>
      <c r="U122" s="17" t="s">
        <v>218</v>
      </c>
      <c r="V122" s="17" t="s">
        <v>219</v>
      </c>
      <c r="W122" s="17" t="s">
        <v>220</v>
      </c>
      <c r="X122" s="17" t="s">
        <v>221</v>
      </c>
      <c r="Y122" s="17"/>
    </row>
    <row r="123" s="1" customFormat="1" ht="30" spans="1:25">
      <c r="A123" s="20"/>
      <c r="B123" s="20"/>
      <c r="C123" s="22"/>
      <c r="D123" s="22"/>
      <c r="E123" s="18">
        <v>2</v>
      </c>
      <c r="F123" s="21" t="s">
        <v>222</v>
      </c>
      <c r="G123" s="21"/>
      <c r="H123" s="21"/>
      <c r="I123" s="21"/>
      <c r="J123" s="21"/>
      <c r="K123" s="21"/>
      <c r="L123" s="21"/>
      <c r="M123" s="30" t="b">
        <v>0</v>
      </c>
      <c r="N123" s="30" t="str">
        <f t="shared" si="16"/>
        <v>0</v>
      </c>
      <c r="O123" s="30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="1" customFormat="1" spans="1:25">
      <c r="A124" s="20"/>
      <c r="B124" s="20"/>
      <c r="C124" s="27"/>
      <c r="D124" s="28"/>
      <c r="E124" s="18"/>
      <c r="F124" s="21"/>
      <c r="G124" s="21"/>
      <c r="H124" s="21"/>
      <c r="I124" s="21"/>
      <c r="J124" s="21"/>
      <c r="K124" s="21"/>
      <c r="L124" s="21"/>
      <c r="M124" s="34"/>
      <c r="N124" s="34"/>
      <c r="O124" s="34"/>
      <c r="P124" s="36"/>
      <c r="Q124" s="57"/>
      <c r="R124" s="57"/>
      <c r="S124" s="58"/>
      <c r="T124" s="59"/>
      <c r="U124" s="59"/>
      <c r="V124" s="59"/>
      <c r="W124" s="59"/>
      <c r="X124" s="59"/>
      <c r="Y124" s="55"/>
    </row>
    <row r="125" s="1" customFormat="1" ht="45" spans="1:25">
      <c r="A125" s="20"/>
      <c r="B125" s="20"/>
      <c r="C125" s="27" t="s">
        <v>223</v>
      </c>
      <c r="D125" s="17" t="s">
        <v>224</v>
      </c>
      <c r="E125" s="18">
        <v>1</v>
      </c>
      <c r="F125" s="73" t="s">
        <v>225</v>
      </c>
      <c r="G125" s="73"/>
      <c r="H125" s="73"/>
      <c r="I125" s="73"/>
      <c r="J125" s="73"/>
      <c r="K125" s="73"/>
      <c r="L125" s="73"/>
      <c r="M125" s="83" t="b">
        <v>0</v>
      </c>
      <c r="N125" s="83" t="str">
        <f t="shared" ref="N125:N128" si="17">IF(M125=TRUE,"1","0")</f>
        <v>0</v>
      </c>
      <c r="O125" s="83">
        <f>N125+N126+N127+N128</f>
        <v>0</v>
      </c>
      <c r="P125" s="32">
        <f>O125/4</f>
        <v>0</v>
      </c>
      <c r="Q125" s="48">
        <v>10</v>
      </c>
      <c r="R125" s="48" t="b">
        <f>IF(T129="v",0.6,IF(U129="v",0.7,IF(V129="v",0.8,IF(W129="v",0.9,IF(X129="v",1)))))</f>
        <v>0</v>
      </c>
      <c r="S125" s="49">
        <f>R125*Q125</f>
        <v>0</v>
      </c>
      <c r="T125" s="17" t="s">
        <v>226</v>
      </c>
      <c r="U125" s="17" t="s">
        <v>227</v>
      </c>
      <c r="V125" s="17" t="s">
        <v>228</v>
      </c>
      <c r="W125" s="17" t="s">
        <v>229</v>
      </c>
      <c r="X125" s="17" t="s">
        <v>230</v>
      </c>
      <c r="Y125" s="17"/>
    </row>
    <row r="126" s="1" customFormat="1" ht="30" spans="1:25">
      <c r="A126" s="20"/>
      <c r="B126" s="20"/>
      <c r="C126" s="20"/>
      <c r="D126" s="20"/>
      <c r="E126" s="18">
        <v>2</v>
      </c>
      <c r="F126" s="21" t="s">
        <v>231</v>
      </c>
      <c r="G126" s="21"/>
      <c r="H126" s="21"/>
      <c r="I126" s="21"/>
      <c r="J126" s="21"/>
      <c r="K126" s="21"/>
      <c r="L126" s="21"/>
      <c r="M126" s="34" t="b">
        <v>0</v>
      </c>
      <c r="N126" s="34" t="str">
        <f t="shared" si="17"/>
        <v>0</v>
      </c>
      <c r="O126" s="34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="1" customFormat="1" spans="1:25">
      <c r="A127" s="20"/>
      <c r="B127" s="20"/>
      <c r="C127" s="20"/>
      <c r="D127" s="20"/>
      <c r="E127" s="18">
        <v>3</v>
      </c>
      <c r="F127" s="21" t="s">
        <v>232</v>
      </c>
      <c r="G127" s="21"/>
      <c r="H127" s="21"/>
      <c r="I127" s="21"/>
      <c r="J127" s="21"/>
      <c r="K127" s="21"/>
      <c r="L127" s="21"/>
      <c r="M127" s="34" t="b">
        <v>0</v>
      </c>
      <c r="N127" s="34" t="str">
        <f t="shared" si="17"/>
        <v>0</v>
      </c>
      <c r="O127" s="34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="1" customFormat="1" ht="30" spans="1:25">
      <c r="A128" s="22"/>
      <c r="B128" s="22"/>
      <c r="C128" s="22"/>
      <c r="D128" s="22"/>
      <c r="E128" s="18">
        <v>4</v>
      </c>
      <c r="F128" s="73" t="s">
        <v>233</v>
      </c>
      <c r="G128" s="73"/>
      <c r="H128" s="73"/>
      <c r="I128" s="73"/>
      <c r="J128" s="73"/>
      <c r="K128" s="73"/>
      <c r="L128" s="73"/>
      <c r="M128" s="84" t="b">
        <v>0</v>
      </c>
      <c r="N128" s="84" t="str">
        <f t="shared" si="17"/>
        <v>0</v>
      </c>
      <c r="O128" s="84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="1" customFormat="1" spans="1:25">
      <c r="A129" s="23"/>
      <c r="B129" s="24"/>
      <c r="C129" s="23"/>
      <c r="D129" s="24"/>
      <c r="E129" s="18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33"/>
      <c r="Q129" s="18"/>
      <c r="R129" s="18"/>
      <c r="S129" s="50"/>
      <c r="T129" s="51"/>
      <c r="U129" s="51"/>
      <c r="V129" s="51"/>
      <c r="W129" s="51"/>
      <c r="X129" s="51"/>
      <c r="Y129" s="55"/>
    </row>
    <row r="130" ht="15.75" customHeight="1" spans="1:25">
      <c r="A130" s="6"/>
      <c r="B130" s="6"/>
      <c r="C130" s="6"/>
      <c r="D130" s="62"/>
      <c r="E130" s="41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85">
        <f>SUM(Q8:Q128)</f>
        <v>100</v>
      </c>
      <c r="R130" s="41"/>
      <c r="S130" s="86">
        <f>SUM(S8:S128)</f>
        <v>0</v>
      </c>
      <c r="T130" s="63"/>
      <c r="U130" s="63"/>
      <c r="V130" s="63"/>
      <c r="W130" s="63"/>
      <c r="X130" s="63"/>
      <c r="Y130" s="62"/>
    </row>
    <row r="131" ht="15.75" customHeight="1" spans="1:25">
      <c r="A131" s="6"/>
      <c r="B131" s="6"/>
      <c r="C131" s="6"/>
      <c r="D131" s="62"/>
      <c r="E131" s="41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87"/>
      <c r="R131" s="41"/>
      <c r="S131" s="88"/>
      <c r="Y131" s="62"/>
    </row>
    <row r="132" ht="15.75" customHeight="1" spans="1:25">
      <c r="A132" s="6"/>
      <c r="B132" s="6"/>
      <c r="C132" s="6"/>
      <c r="D132" s="62"/>
      <c r="E132" s="41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87"/>
      <c r="R132" s="41"/>
      <c r="S132" s="88"/>
      <c r="Y132" s="62"/>
    </row>
    <row r="133" ht="15.75" customHeight="1" spans="4:25">
      <c r="D133" s="4"/>
      <c r="E133" s="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40"/>
      <c r="R133" s="41"/>
      <c r="S133" s="89" t="s">
        <v>234</v>
      </c>
      <c r="T133" s="90" t="s">
        <v>3</v>
      </c>
      <c r="U133" s="91" t="s">
        <v>235</v>
      </c>
      <c r="Y133" s="62"/>
    </row>
    <row r="134" ht="15.75" customHeight="1" spans="4:25">
      <c r="D134" s="4"/>
      <c r="E134" s="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40"/>
      <c r="R134" s="41"/>
      <c r="S134" s="92">
        <v>1</v>
      </c>
      <c r="T134" s="93" t="s">
        <v>236</v>
      </c>
      <c r="U134" s="94">
        <f>SUM(S8:S41)</f>
        <v>0</v>
      </c>
      <c r="Y134" s="62"/>
    </row>
    <row r="135" ht="15.75" customHeight="1" spans="4:25">
      <c r="D135" s="4"/>
      <c r="E135" s="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40"/>
      <c r="R135" s="41"/>
      <c r="S135" s="92">
        <v>2</v>
      </c>
      <c r="T135" s="93" t="s">
        <v>237</v>
      </c>
      <c r="U135" s="94">
        <f>SUM(S43:S56)</f>
        <v>0</v>
      </c>
      <c r="Y135" s="62"/>
    </row>
    <row r="136" ht="15.75" customHeight="1" spans="4:25">
      <c r="D136" s="4"/>
      <c r="E136" s="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40"/>
      <c r="R136" s="41"/>
      <c r="S136" s="92">
        <v>3</v>
      </c>
      <c r="T136" s="93" t="s">
        <v>238</v>
      </c>
      <c r="U136" s="94">
        <f>SUM(S58:S89)</f>
        <v>0</v>
      </c>
      <c r="Y136" s="62"/>
    </row>
    <row r="137" ht="15.75" customHeight="1" spans="1:25">
      <c r="A137" s="6"/>
      <c r="B137" s="6"/>
      <c r="C137" s="6"/>
      <c r="D137" s="62"/>
      <c r="E137" s="41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40"/>
      <c r="R137" s="41"/>
      <c r="S137" s="92">
        <v>4</v>
      </c>
      <c r="T137" s="93" t="s">
        <v>239</v>
      </c>
      <c r="U137" s="94">
        <f>SUM(S91:S120)</f>
        <v>0</v>
      </c>
      <c r="Y137" s="62"/>
    </row>
    <row r="138" ht="15.75" customHeight="1" spans="1:25">
      <c r="A138" s="6"/>
      <c r="B138" s="6"/>
      <c r="C138" s="6"/>
      <c r="D138" s="62"/>
      <c r="E138" s="41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40"/>
      <c r="R138" s="41"/>
      <c r="S138" s="92">
        <v>5</v>
      </c>
      <c r="T138" s="93" t="s">
        <v>240</v>
      </c>
      <c r="U138" s="94">
        <f>SUM(S122:S128)</f>
        <v>0</v>
      </c>
      <c r="Y138" s="62"/>
    </row>
    <row r="139" ht="15.75" customHeight="1" spans="1:25">
      <c r="A139" s="6"/>
      <c r="B139" s="6"/>
      <c r="C139" s="6"/>
      <c r="D139" s="62"/>
      <c r="E139" s="41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87"/>
      <c r="R139" s="41"/>
      <c r="S139" s="88"/>
      <c r="U139" s="95">
        <f>SUM(U134:U138)</f>
        <v>0</v>
      </c>
      <c r="Y139" s="62"/>
    </row>
    <row r="140" ht="15.75" customHeight="1" spans="1:25">
      <c r="A140" s="6"/>
      <c r="B140" s="6"/>
      <c r="C140" s="6"/>
      <c r="D140" s="62"/>
      <c r="E140" s="41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87"/>
      <c r="R140" s="41"/>
      <c r="S140" s="88"/>
      <c r="Y140" s="62"/>
    </row>
    <row r="141" ht="15.75" customHeight="1" spans="1:25">
      <c r="A141" s="6"/>
      <c r="B141" s="6"/>
      <c r="C141" s="6"/>
      <c r="D141" s="62"/>
      <c r="E141" s="41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87"/>
      <c r="R141" s="41"/>
      <c r="S141" s="88"/>
      <c r="Y141" s="62"/>
    </row>
    <row r="142" ht="15.75" customHeight="1" spans="1:25">
      <c r="A142" s="6"/>
      <c r="B142" s="6"/>
      <c r="C142" s="6"/>
      <c r="D142" s="62"/>
      <c r="E142" s="41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87"/>
      <c r="R142" s="41"/>
      <c r="S142" s="88"/>
      <c r="Y142" s="62"/>
    </row>
    <row r="143" ht="15.75" customHeight="1" spans="1:25">
      <c r="A143" s="6"/>
      <c r="B143" s="6"/>
      <c r="C143" s="6"/>
      <c r="D143" s="62"/>
      <c r="E143" s="41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87"/>
      <c r="R143" s="41"/>
      <c r="S143" s="88"/>
      <c r="Y143" s="62"/>
    </row>
    <row r="144" ht="15.75" customHeight="1" spans="1:25">
      <c r="A144" s="6"/>
      <c r="B144" s="6"/>
      <c r="C144" s="6"/>
      <c r="D144" s="62"/>
      <c r="E144" s="41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87"/>
      <c r="R144" s="41"/>
      <c r="S144" s="88"/>
      <c r="Y144" s="62"/>
    </row>
    <row r="145" ht="15.75" customHeight="1" spans="1:25">
      <c r="A145" s="6"/>
      <c r="B145" s="6"/>
      <c r="C145" s="6"/>
      <c r="D145" s="62"/>
      <c r="E145" s="41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87"/>
      <c r="R145" s="41"/>
      <c r="S145" s="88"/>
      <c r="Y145" s="62"/>
    </row>
    <row r="146" ht="15.75" customHeight="1" spans="1:25">
      <c r="A146" s="6"/>
      <c r="B146" s="6"/>
      <c r="C146" s="6"/>
      <c r="D146" s="62"/>
      <c r="E146" s="41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87"/>
      <c r="R146" s="41"/>
      <c r="S146" s="88"/>
      <c r="Y146" s="62"/>
    </row>
    <row r="147" ht="15.75" customHeight="1" spans="1:25">
      <c r="A147" s="6"/>
      <c r="B147" s="6"/>
      <c r="C147" s="6"/>
      <c r="D147" s="62"/>
      <c r="E147" s="41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87"/>
      <c r="R147" s="41"/>
      <c r="S147" s="88"/>
      <c r="Y147" s="62"/>
    </row>
    <row r="148" ht="15.75" customHeight="1" spans="1:25">
      <c r="A148" s="6"/>
      <c r="B148" s="6"/>
      <c r="C148" s="6"/>
      <c r="D148" s="62"/>
      <c r="E148" s="41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87"/>
      <c r="R148" s="41"/>
      <c r="S148" s="88"/>
      <c r="Y148" s="62"/>
    </row>
    <row r="149" ht="15.75" customHeight="1" spans="1:25">
      <c r="A149" s="6"/>
      <c r="B149" s="6"/>
      <c r="C149" s="6"/>
      <c r="D149" s="62"/>
      <c r="E149" s="41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87"/>
      <c r="R149" s="41"/>
      <c r="S149" s="88"/>
      <c r="Y149" s="62"/>
    </row>
    <row r="150" ht="15.75" customHeight="1" spans="1:25">
      <c r="A150" s="6"/>
      <c r="B150" s="6"/>
      <c r="C150" s="6"/>
      <c r="D150" s="62"/>
      <c r="E150" s="41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87"/>
      <c r="R150" s="41"/>
      <c r="S150" s="88"/>
      <c r="Y150" s="62"/>
    </row>
    <row r="151" ht="15.75" customHeight="1" spans="1:25">
      <c r="A151" s="6"/>
      <c r="B151" s="6"/>
      <c r="C151" s="6"/>
      <c r="D151" s="62"/>
      <c r="E151" s="41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87"/>
      <c r="R151" s="41"/>
      <c r="S151" s="88"/>
      <c r="Y151" s="62"/>
    </row>
    <row r="152" ht="15.75" customHeight="1" spans="1:25">
      <c r="A152" s="6"/>
      <c r="B152" s="6"/>
      <c r="C152" s="6"/>
      <c r="D152" s="62"/>
      <c r="E152" s="41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87"/>
      <c r="R152" s="41"/>
      <c r="S152" s="88"/>
      <c r="Y152" s="62"/>
    </row>
    <row r="153" ht="15.75" customHeight="1" spans="1:25">
      <c r="A153" s="6"/>
      <c r="B153" s="6"/>
      <c r="C153" s="6"/>
      <c r="D153" s="62"/>
      <c r="E153" s="41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87"/>
      <c r="R153" s="41"/>
      <c r="S153" s="88"/>
      <c r="Y153" s="62"/>
    </row>
    <row r="154" ht="15.75" customHeight="1" spans="1:25">
      <c r="A154" s="6"/>
      <c r="B154" s="6"/>
      <c r="C154" s="6"/>
      <c r="D154" s="62"/>
      <c r="E154" s="41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87"/>
      <c r="R154" s="41"/>
      <c r="S154" s="88"/>
      <c r="Y154" s="62"/>
    </row>
    <row r="155" ht="15.75" customHeight="1" spans="1:25">
      <c r="A155" s="6"/>
      <c r="B155" s="6"/>
      <c r="C155" s="6"/>
      <c r="D155" s="62"/>
      <c r="E155" s="41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87"/>
      <c r="R155" s="41"/>
      <c r="S155" s="88"/>
      <c r="Y155" s="62"/>
    </row>
    <row r="156" ht="15.75" customHeight="1" spans="1:25">
      <c r="A156" s="6"/>
      <c r="B156" s="6"/>
      <c r="C156" s="6"/>
      <c r="D156" s="62"/>
      <c r="E156" s="41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87"/>
      <c r="R156" s="41"/>
      <c r="S156" s="88"/>
      <c r="Y156" s="62"/>
    </row>
    <row r="157" ht="15.75" customHeight="1" spans="1:25">
      <c r="A157" s="6"/>
      <c r="B157" s="6"/>
      <c r="C157" s="6"/>
      <c r="D157" s="62"/>
      <c r="E157" s="41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87"/>
      <c r="R157" s="41"/>
      <c r="S157" s="88"/>
      <c r="Y157" s="62"/>
    </row>
    <row r="158" ht="15.75" customHeight="1" spans="1:25">
      <c r="A158" s="6"/>
      <c r="B158" s="6"/>
      <c r="C158" s="6"/>
      <c r="D158" s="62"/>
      <c r="E158" s="41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87"/>
      <c r="R158" s="41"/>
      <c r="S158" s="88"/>
      <c r="Y158" s="62"/>
    </row>
    <row r="159" ht="15.75" customHeight="1" spans="1:25">
      <c r="A159" s="6"/>
      <c r="B159" s="6"/>
      <c r="C159" s="6"/>
      <c r="D159" s="62"/>
      <c r="E159" s="41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87"/>
      <c r="R159" s="41"/>
      <c r="S159" s="88"/>
      <c r="Y159" s="62"/>
    </row>
    <row r="160" ht="15.75" customHeight="1" spans="1:25">
      <c r="A160" s="6"/>
      <c r="B160" s="6"/>
      <c r="C160" s="6"/>
      <c r="D160" s="62"/>
      <c r="E160" s="41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87"/>
      <c r="R160" s="41"/>
      <c r="S160" s="88"/>
      <c r="Y160" s="62"/>
    </row>
    <row r="161" ht="15.75" customHeight="1" spans="1:25">
      <c r="A161" s="6"/>
      <c r="B161" s="6"/>
      <c r="C161" s="6"/>
      <c r="D161" s="62"/>
      <c r="E161" s="41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87"/>
      <c r="R161" s="41"/>
      <c r="S161" s="88"/>
      <c r="Y161" s="62"/>
    </row>
    <row r="162" ht="15.75" customHeight="1" spans="1:25">
      <c r="A162" s="6"/>
      <c r="B162" s="6"/>
      <c r="C162" s="6"/>
      <c r="D162" s="62"/>
      <c r="E162" s="41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87"/>
      <c r="R162" s="41"/>
      <c r="S162" s="88"/>
      <c r="Y162" s="62"/>
    </row>
    <row r="163" ht="15.75" customHeight="1" spans="1:25">
      <c r="A163" s="6"/>
      <c r="B163" s="6"/>
      <c r="C163" s="6"/>
      <c r="D163" s="62"/>
      <c r="E163" s="41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87"/>
      <c r="R163" s="41"/>
      <c r="S163" s="88"/>
      <c r="Y163" s="62"/>
    </row>
    <row r="164" ht="15.75" customHeight="1" spans="1:25">
      <c r="A164" s="6"/>
      <c r="B164" s="6"/>
      <c r="C164" s="6"/>
      <c r="D164" s="62"/>
      <c r="E164" s="41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87"/>
      <c r="R164" s="41"/>
      <c r="S164" s="88"/>
      <c r="Y164" s="62"/>
    </row>
    <row r="165" ht="15.75" customHeight="1" spans="1:25">
      <c r="A165" s="6"/>
      <c r="B165" s="6"/>
      <c r="C165" s="6"/>
      <c r="D165" s="62"/>
      <c r="E165" s="41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87"/>
      <c r="R165" s="41"/>
      <c r="S165" s="88"/>
      <c r="Y165" s="62"/>
    </row>
    <row r="166" ht="15.75" customHeight="1" spans="1:25">
      <c r="A166" s="6"/>
      <c r="B166" s="6"/>
      <c r="C166" s="6"/>
      <c r="D166" s="62"/>
      <c r="E166" s="41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87"/>
      <c r="R166" s="41"/>
      <c r="S166" s="88"/>
      <c r="Y166" s="62"/>
    </row>
    <row r="167" ht="15.75" customHeight="1" spans="1:25">
      <c r="A167" s="6"/>
      <c r="B167" s="6"/>
      <c r="C167" s="6"/>
      <c r="D167" s="62"/>
      <c r="E167" s="41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87"/>
      <c r="R167" s="41"/>
      <c r="S167" s="88"/>
      <c r="Y167" s="62"/>
    </row>
    <row r="168" ht="15.75" customHeight="1" spans="1:25">
      <c r="A168" s="6"/>
      <c r="B168" s="6"/>
      <c r="C168" s="6"/>
      <c r="D168" s="62"/>
      <c r="E168" s="41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87"/>
      <c r="R168" s="41"/>
      <c r="S168" s="88"/>
      <c r="Y168" s="62"/>
    </row>
    <row r="169" ht="15.75" customHeight="1" spans="1:25">
      <c r="A169" s="6"/>
      <c r="B169" s="6"/>
      <c r="C169" s="6"/>
      <c r="D169" s="62"/>
      <c r="E169" s="41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87"/>
      <c r="R169" s="41"/>
      <c r="S169" s="88"/>
      <c r="Y169" s="62"/>
    </row>
    <row r="170" ht="15.75" customHeight="1" spans="1:25">
      <c r="A170" s="6"/>
      <c r="B170" s="6"/>
      <c r="C170" s="6"/>
      <c r="D170" s="62"/>
      <c r="E170" s="41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87"/>
      <c r="R170" s="41"/>
      <c r="S170" s="88"/>
      <c r="Y170" s="62"/>
    </row>
    <row r="171" ht="15.75" customHeight="1" spans="1:25">
      <c r="A171" s="6"/>
      <c r="B171" s="6"/>
      <c r="C171" s="6"/>
      <c r="D171" s="62"/>
      <c r="E171" s="41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87"/>
      <c r="R171" s="41"/>
      <c r="S171" s="88"/>
      <c r="Y171" s="62"/>
    </row>
    <row r="172" ht="15.75" customHeight="1" spans="1:25">
      <c r="A172" s="6"/>
      <c r="B172" s="6"/>
      <c r="C172" s="6"/>
      <c r="D172" s="62"/>
      <c r="E172" s="41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87"/>
      <c r="R172" s="41"/>
      <c r="S172" s="88"/>
      <c r="Y172" s="62"/>
    </row>
    <row r="173" ht="15.75" customHeight="1" spans="1:25">
      <c r="A173" s="6"/>
      <c r="B173" s="6"/>
      <c r="C173" s="6"/>
      <c r="D173" s="62"/>
      <c r="E173" s="41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87"/>
      <c r="R173" s="41"/>
      <c r="S173" s="88"/>
      <c r="Y173" s="62"/>
    </row>
    <row r="174" ht="15.75" customHeight="1" spans="1:25">
      <c r="A174" s="6"/>
      <c r="B174" s="6"/>
      <c r="C174" s="6"/>
      <c r="D174" s="62"/>
      <c r="E174" s="41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87"/>
      <c r="R174" s="41"/>
      <c r="S174" s="88"/>
      <c r="Y174" s="62"/>
    </row>
    <row r="175" ht="15.75" customHeight="1" spans="1:25">
      <c r="A175" s="6"/>
      <c r="B175" s="6"/>
      <c r="C175" s="6"/>
      <c r="D175" s="62"/>
      <c r="E175" s="41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87"/>
      <c r="R175" s="41"/>
      <c r="S175" s="88"/>
      <c r="Y175" s="62"/>
    </row>
    <row r="176" ht="15.75" customHeight="1" spans="1:25">
      <c r="A176" s="6"/>
      <c r="B176" s="6"/>
      <c r="C176" s="6"/>
      <c r="D176" s="62"/>
      <c r="E176" s="41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87"/>
      <c r="R176" s="41"/>
      <c r="S176" s="88"/>
      <c r="Y176" s="62"/>
    </row>
    <row r="177" ht="15.75" customHeight="1" spans="1:25">
      <c r="A177" s="6"/>
      <c r="B177" s="6"/>
      <c r="C177" s="6"/>
      <c r="D177" s="62"/>
      <c r="E177" s="41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87"/>
      <c r="R177" s="41"/>
      <c r="S177" s="88"/>
      <c r="Y177" s="62"/>
    </row>
    <row r="178" ht="15.75" customHeight="1" spans="1:25">
      <c r="A178" s="6"/>
      <c r="B178" s="6"/>
      <c r="C178" s="6"/>
      <c r="D178" s="62"/>
      <c r="E178" s="41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87"/>
      <c r="R178" s="41"/>
      <c r="S178" s="88"/>
      <c r="Y178" s="62"/>
    </row>
    <row r="179" ht="15.75" customHeight="1" spans="1:25">
      <c r="A179" s="6"/>
      <c r="B179" s="6"/>
      <c r="C179" s="6"/>
      <c r="D179" s="62"/>
      <c r="E179" s="41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87"/>
      <c r="R179" s="41"/>
      <c r="S179" s="88"/>
      <c r="Y179" s="62"/>
    </row>
    <row r="180" ht="15.75" customHeight="1" spans="1:25">
      <c r="A180" s="6"/>
      <c r="B180" s="6"/>
      <c r="C180" s="6"/>
      <c r="D180" s="62"/>
      <c r="E180" s="41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87"/>
      <c r="R180" s="41"/>
      <c r="S180" s="88"/>
      <c r="Y180" s="62"/>
    </row>
    <row r="181" ht="15.75" customHeight="1" spans="1:25">
      <c r="A181" s="6"/>
      <c r="B181" s="6"/>
      <c r="C181" s="6"/>
      <c r="D181" s="62"/>
      <c r="E181" s="41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87"/>
      <c r="R181" s="41"/>
      <c r="S181" s="88"/>
      <c r="Y181" s="62"/>
    </row>
    <row r="182" ht="15.75" customHeight="1" spans="1:25">
      <c r="A182" s="6"/>
      <c r="B182" s="6"/>
      <c r="C182" s="6"/>
      <c r="D182" s="62"/>
      <c r="E182" s="41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87"/>
      <c r="R182" s="41"/>
      <c r="S182" s="88"/>
      <c r="Y182" s="62"/>
    </row>
    <row r="183" ht="15.75" customHeight="1" spans="1:25">
      <c r="A183" s="6"/>
      <c r="B183" s="6"/>
      <c r="C183" s="6"/>
      <c r="D183" s="62"/>
      <c r="E183" s="41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87"/>
      <c r="R183" s="41"/>
      <c r="S183" s="88"/>
      <c r="Y183" s="62"/>
    </row>
    <row r="184" ht="15.75" customHeight="1" spans="1:25">
      <c r="A184" s="6"/>
      <c r="B184" s="6"/>
      <c r="C184" s="6"/>
      <c r="D184" s="62"/>
      <c r="E184" s="41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87"/>
      <c r="R184" s="41"/>
      <c r="S184" s="88"/>
      <c r="Y184" s="62"/>
    </row>
    <row r="185" ht="15.75" customHeight="1" spans="1:25">
      <c r="A185" s="6"/>
      <c r="B185" s="6"/>
      <c r="C185" s="6"/>
      <c r="D185" s="62"/>
      <c r="E185" s="41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87"/>
      <c r="R185" s="41"/>
      <c r="S185" s="88"/>
      <c r="Y185" s="62"/>
    </row>
    <row r="186" ht="15.75" customHeight="1" spans="1:25">
      <c r="A186" s="6"/>
      <c r="B186" s="6"/>
      <c r="C186" s="6"/>
      <c r="D186" s="62"/>
      <c r="E186" s="41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87"/>
      <c r="R186" s="41"/>
      <c r="S186" s="88"/>
      <c r="Y186" s="62"/>
    </row>
    <row r="187" ht="15.75" customHeight="1" spans="1:25">
      <c r="A187" s="6"/>
      <c r="B187" s="6"/>
      <c r="C187" s="6"/>
      <c r="D187" s="62"/>
      <c r="E187" s="41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87"/>
      <c r="R187" s="41"/>
      <c r="S187" s="88"/>
      <c r="Y187" s="62"/>
    </row>
    <row r="188" ht="15.75" customHeight="1" spans="1:25">
      <c r="A188" s="6"/>
      <c r="B188" s="6"/>
      <c r="C188" s="6"/>
      <c r="D188" s="62"/>
      <c r="E188" s="41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87"/>
      <c r="R188" s="41"/>
      <c r="S188" s="88"/>
      <c r="Y188" s="62"/>
    </row>
    <row r="189" ht="15.75" customHeight="1" spans="1:25">
      <c r="A189" s="6"/>
      <c r="B189" s="6"/>
      <c r="C189" s="6"/>
      <c r="D189" s="62"/>
      <c r="E189" s="41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87"/>
      <c r="R189" s="41"/>
      <c r="S189" s="88"/>
      <c r="Y189" s="62"/>
    </row>
    <row r="190" ht="15.75" customHeight="1" spans="1:25">
      <c r="A190" s="6"/>
      <c r="B190" s="6"/>
      <c r="C190" s="6"/>
      <c r="D190" s="62"/>
      <c r="E190" s="41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87"/>
      <c r="R190" s="41"/>
      <c r="S190" s="88"/>
      <c r="Y190" s="62"/>
    </row>
    <row r="191" ht="15.75" customHeight="1" spans="4:25">
      <c r="D191" s="4"/>
      <c r="E191" s="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40"/>
      <c r="R191" s="41"/>
      <c r="S191" s="42"/>
      <c r="Y191" s="62"/>
    </row>
    <row r="192" ht="15.75" customHeight="1" spans="4:25">
      <c r="D192" s="4"/>
      <c r="E192" s="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40"/>
      <c r="R192" s="41"/>
      <c r="S192" s="42"/>
      <c r="Y192" s="62"/>
    </row>
    <row r="193" ht="15.75" customHeight="1" spans="4:25">
      <c r="D193" s="4"/>
      <c r="E193" s="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40"/>
      <c r="R193" s="41"/>
      <c r="S193" s="42"/>
      <c r="Y193" s="62"/>
    </row>
    <row r="194" ht="15.75" customHeight="1" spans="4:25">
      <c r="D194" s="4"/>
      <c r="E194" s="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40"/>
      <c r="R194" s="41"/>
      <c r="S194" s="42"/>
      <c r="Y194" s="62"/>
    </row>
    <row r="195" ht="15.75" customHeight="1" spans="4:25">
      <c r="D195" s="4"/>
      <c r="E195" s="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40"/>
      <c r="R195" s="41"/>
      <c r="S195" s="42"/>
      <c r="Y195" s="62"/>
    </row>
    <row r="196" ht="15.75" customHeight="1" spans="4:25">
      <c r="D196" s="4"/>
      <c r="E196" s="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40"/>
      <c r="R196" s="41"/>
      <c r="S196" s="42"/>
      <c r="Y196" s="62"/>
    </row>
    <row r="197" ht="15.75" customHeight="1" spans="4:25">
      <c r="D197" s="4"/>
      <c r="E197" s="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40"/>
      <c r="R197" s="41"/>
      <c r="S197" s="42"/>
      <c r="Y197" s="62"/>
    </row>
    <row r="198" ht="15.75" customHeight="1" spans="4:25">
      <c r="D198" s="4"/>
      <c r="E198" s="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40"/>
      <c r="R198" s="41"/>
      <c r="S198" s="42"/>
      <c r="Y198" s="62"/>
    </row>
    <row r="199" ht="15.75" customHeight="1" spans="4:25">
      <c r="D199" s="4"/>
      <c r="E199" s="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40"/>
      <c r="R199" s="41"/>
      <c r="S199" s="42"/>
      <c r="Y199" s="62"/>
    </row>
    <row r="200" ht="15.75" customHeight="1" spans="4:25">
      <c r="D200" s="4"/>
      <c r="E200" s="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40"/>
      <c r="R200" s="41"/>
      <c r="S200" s="42"/>
      <c r="Y200" s="62"/>
    </row>
    <row r="201" ht="15.75" customHeight="1" spans="4:25">
      <c r="D201" s="4"/>
      <c r="E201" s="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40"/>
      <c r="R201" s="41"/>
      <c r="S201" s="42"/>
      <c r="Y201" s="62"/>
    </row>
    <row r="202" ht="15.75" customHeight="1" spans="4:25">
      <c r="D202" s="4"/>
      <c r="E202" s="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40"/>
      <c r="R202" s="41"/>
      <c r="S202" s="42"/>
      <c r="Y202" s="62"/>
    </row>
    <row r="203" ht="15.75" customHeight="1" spans="4:25">
      <c r="D203" s="4"/>
      <c r="E203" s="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40"/>
      <c r="R203" s="41"/>
      <c r="S203" s="42"/>
      <c r="Y203" s="62"/>
    </row>
    <row r="204" ht="15.75" customHeight="1" spans="4:25">
      <c r="D204" s="4"/>
      <c r="E204" s="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40"/>
      <c r="R204" s="41"/>
      <c r="S204" s="42"/>
      <c r="Y204" s="62"/>
    </row>
    <row r="205" ht="15.75" customHeight="1" spans="4:25">
      <c r="D205" s="4"/>
      <c r="E205" s="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40"/>
      <c r="R205" s="41"/>
      <c r="S205" s="42"/>
      <c r="Y205" s="62"/>
    </row>
    <row r="206" ht="15.75" customHeight="1" spans="4:25">
      <c r="D206" s="4"/>
      <c r="E206" s="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40"/>
      <c r="R206" s="41"/>
      <c r="S206" s="42"/>
      <c r="Y206" s="62"/>
    </row>
    <row r="207" ht="15.75" customHeight="1" spans="4:25">
      <c r="D207" s="4"/>
      <c r="E207" s="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40"/>
      <c r="R207" s="41"/>
      <c r="S207" s="42"/>
      <c r="Y207" s="62"/>
    </row>
    <row r="208" ht="15.75" customHeight="1" spans="4:25">
      <c r="D208" s="4"/>
      <c r="E208" s="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40"/>
      <c r="R208" s="41"/>
      <c r="S208" s="42"/>
      <c r="Y208" s="62"/>
    </row>
    <row r="209" ht="15.75" customHeight="1" spans="4:25">
      <c r="D209" s="4"/>
      <c r="E209" s="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40"/>
      <c r="R209" s="41"/>
      <c r="S209" s="42"/>
      <c r="Y209" s="62"/>
    </row>
    <row r="210" ht="15.75" customHeight="1" spans="4:25">
      <c r="D210" s="4"/>
      <c r="E210" s="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40"/>
      <c r="R210" s="41"/>
      <c r="S210" s="42"/>
      <c r="Y210" s="62"/>
    </row>
    <row r="211" ht="15.75" customHeight="1" spans="4:25">
      <c r="D211" s="4"/>
      <c r="E211" s="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40"/>
      <c r="R211" s="41"/>
      <c r="S211" s="42"/>
      <c r="Y211" s="62"/>
    </row>
    <row r="212" ht="15.75" customHeight="1" spans="4:25">
      <c r="D212" s="4"/>
      <c r="E212" s="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40"/>
      <c r="R212" s="41"/>
      <c r="S212" s="42"/>
      <c r="Y212" s="62"/>
    </row>
    <row r="213" ht="15.75" customHeight="1" spans="4:25">
      <c r="D213" s="4"/>
      <c r="E213" s="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40"/>
      <c r="R213" s="41"/>
      <c r="S213" s="42"/>
      <c r="Y213" s="62"/>
    </row>
    <row r="214" ht="15.75" customHeight="1" spans="4:25">
      <c r="D214" s="4"/>
      <c r="E214" s="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40"/>
      <c r="R214" s="41"/>
      <c r="S214" s="42"/>
      <c r="Y214" s="62"/>
    </row>
    <row r="215" ht="15.75" customHeight="1" spans="4:25">
      <c r="D215" s="4"/>
      <c r="E215" s="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40"/>
      <c r="R215" s="41"/>
      <c r="S215" s="42"/>
      <c r="Y215" s="62"/>
    </row>
    <row r="216" ht="15.75" customHeight="1" spans="4:25">
      <c r="D216" s="4"/>
      <c r="E216" s="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40"/>
      <c r="R216" s="41"/>
      <c r="S216" s="42"/>
      <c r="Y216" s="62"/>
    </row>
    <row r="217" ht="15.75" customHeight="1" spans="4:25">
      <c r="D217" s="4"/>
      <c r="E217" s="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40"/>
      <c r="R217" s="41"/>
      <c r="S217" s="42"/>
      <c r="Y217" s="62"/>
    </row>
    <row r="218" ht="15.75" customHeight="1" spans="4:25">
      <c r="D218" s="4"/>
      <c r="E218" s="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40"/>
      <c r="R218" s="41"/>
      <c r="S218" s="42"/>
      <c r="Y218" s="62"/>
    </row>
    <row r="219" ht="15.75" customHeight="1" spans="4:25">
      <c r="D219" s="4"/>
      <c r="E219" s="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40"/>
      <c r="R219" s="41"/>
      <c r="S219" s="42"/>
      <c r="Y219" s="62"/>
    </row>
    <row r="220" ht="15.75" customHeight="1" spans="4:25">
      <c r="D220" s="4"/>
      <c r="E220" s="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40"/>
      <c r="R220" s="41"/>
      <c r="S220" s="42"/>
      <c r="Y220" s="62"/>
    </row>
    <row r="221" ht="15.75" customHeight="1" spans="4:25">
      <c r="D221" s="4"/>
      <c r="E221" s="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40"/>
      <c r="R221" s="41"/>
      <c r="S221" s="42"/>
      <c r="Y221" s="62"/>
    </row>
    <row r="222" ht="15.75" customHeight="1" spans="4:25">
      <c r="D222" s="4"/>
      <c r="E222" s="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40"/>
      <c r="R222" s="41"/>
      <c r="S222" s="42"/>
      <c r="Y222" s="62"/>
    </row>
    <row r="223" ht="15.75" customHeight="1" spans="4:25">
      <c r="D223" s="4"/>
      <c r="E223" s="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40"/>
      <c r="R223" s="41"/>
      <c r="S223" s="42"/>
      <c r="Y223" s="62"/>
    </row>
    <row r="224" ht="15.75" customHeight="1" spans="4:25">
      <c r="D224" s="4"/>
      <c r="E224" s="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40"/>
      <c r="R224" s="41"/>
      <c r="S224" s="42"/>
      <c r="Y224" s="62"/>
    </row>
    <row r="225" ht="15.75" customHeight="1" spans="4:25">
      <c r="D225" s="4"/>
      <c r="E225" s="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40"/>
      <c r="R225" s="41"/>
      <c r="S225" s="42"/>
      <c r="Y225" s="62"/>
    </row>
    <row r="226" ht="15.75" customHeight="1" spans="4:25">
      <c r="D226" s="4"/>
      <c r="E226" s="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40"/>
      <c r="R226" s="41"/>
      <c r="S226" s="42"/>
      <c r="Y226" s="62"/>
    </row>
    <row r="227" ht="15.75" customHeight="1" spans="4:25">
      <c r="D227" s="4"/>
      <c r="E227" s="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40"/>
      <c r="R227" s="41"/>
      <c r="S227" s="42"/>
      <c r="Y227" s="62"/>
    </row>
    <row r="228" ht="15.75" customHeight="1" spans="4:25">
      <c r="D228" s="4"/>
      <c r="E228" s="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40"/>
      <c r="R228" s="41"/>
      <c r="S228" s="42"/>
      <c r="Y228" s="62"/>
    </row>
    <row r="229" ht="15.75" customHeight="1" spans="4:25">
      <c r="D229" s="4"/>
      <c r="E229" s="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40"/>
      <c r="R229" s="41"/>
      <c r="S229" s="42"/>
      <c r="Y229" s="62"/>
    </row>
    <row r="230" ht="15.75" customHeight="1" spans="4:25">
      <c r="D230" s="4"/>
      <c r="E230" s="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40"/>
      <c r="R230" s="41"/>
      <c r="S230" s="42"/>
      <c r="Y230" s="62"/>
    </row>
    <row r="231" ht="15.75" customHeight="1" spans="4:25">
      <c r="D231" s="4"/>
      <c r="E231" s="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40"/>
      <c r="R231" s="41"/>
      <c r="S231" s="42"/>
      <c r="Y231" s="62"/>
    </row>
    <row r="232" ht="15.75" customHeight="1" spans="4:25">
      <c r="D232" s="4"/>
      <c r="E232" s="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40"/>
      <c r="R232" s="41"/>
      <c r="S232" s="42"/>
      <c r="Y232" s="62"/>
    </row>
    <row r="233" ht="15.75" customHeight="1" spans="4:25">
      <c r="D233" s="4"/>
      <c r="E233" s="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40"/>
      <c r="R233" s="41"/>
      <c r="S233" s="42"/>
      <c r="Y233" s="62"/>
    </row>
    <row r="234" ht="15.75" customHeight="1" spans="4:25">
      <c r="D234" s="4"/>
      <c r="E234" s="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40"/>
      <c r="R234" s="41"/>
      <c r="S234" s="42"/>
      <c r="Y234" s="62"/>
    </row>
    <row r="235" ht="15.75" customHeight="1" spans="4:25">
      <c r="D235" s="4"/>
      <c r="E235" s="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40"/>
      <c r="R235" s="41"/>
      <c r="S235" s="42"/>
      <c r="Y235" s="62"/>
    </row>
    <row r="236" ht="15.75" customHeight="1" spans="4:25">
      <c r="D236" s="4"/>
      <c r="E236" s="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40"/>
      <c r="R236" s="41"/>
      <c r="S236" s="42"/>
      <c r="Y236" s="62"/>
    </row>
    <row r="237" ht="15.75" customHeight="1" spans="4:25">
      <c r="D237" s="4"/>
      <c r="E237" s="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40"/>
      <c r="R237" s="41"/>
      <c r="S237" s="42"/>
      <c r="Y237" s="62"/>
    </row>
    <row r="238" ht="15.75" customHeight="1" spans="4:25">
      <c r="D238" s="4"/>
      <c r="E238" s="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40"/>
      <c r="R238" s="41"/>
      <c r="S238" s="42"/>
      <c r="Y238" s="62"/>
    </row>
    <row r="239" ht="15.75" customHeight="1" spans="4:25">
      <c r="D239" s="4"/>
      <c r="E239" s="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40"/>
      <c r="R239" s="41"/>
      <c r="S239" s="42"/>
      <c r="Y239" s="62"/>
    </row>
    <row r="240" ht="15.75" customHeight="1" spans="4:25">
      <c r="D240" s="4"/>
      <c r="E240" s="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40"/>
      <c r="R240" s="41"/>
      <c r="S240" s="42"/>
      <c r="Y240" s="62"/>
    </row>
    <row r="241" ht="15.75" customHeight="1" spans="4:25">
      <c r="D241" s="4"/>
      <c r="E241" s="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40"/>
      <c r="R241" s="41"/>
      <c r="S241" s="42"/>
      <c r="Y241" s="62"/>
    </row>
    <row r="242" ht="15.75" customHeight="1" spans="4:25">
      <c r="D242" s="4"/>
      <c r="E242" s="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40"/>
      <c r="R242" s="41"/>
      <c r="S242" s="42"/>
      <c r="Y242" s="62"/>
    </row>
    <row r="243" ht="15.75" customHeight="1" spans="4:25">
      <c r="D243" s="4"/>
      <c r="E243" s="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40"/>
      <c r="R243" s="41"/>
      <c r="S243" s="42"/>
      <c r="Y243" s="62"/>
    </row>
    <row r="244" ht="15.75" customHeight="1" spans="4:25">
      <c r="D244" s="4"/>
      <c r="E244" s="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40"/>
      <c r="R244" s="41"/>
      <c r="S244" s="42"/>
      <c r="Y244" s="62"/>
    </row>
    <row r="245" ht="15.75" customHeight="1" spans="4:25">
      <c r="D245" s="4"/>
      <c r="E245" s="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40"/>
      <c r="R245" s="41"/>
      <c r="S245" s="42"/>
      <c r="Y245" s="62"/>
    </row>
    <row r="246" ht="15.75" customHeight="1" spans="4:25">
      <c r="D246" s="4"/>
      <c r="E246" s="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40"/>
      <c r="R246" s="41"/>
      <c r="S246" s="42"/>
      <c r="Y246" s="62"/>
    </row>
    <row r="247" ht="15.75" customHeight="1" spans="4:25">
      <c r="D247" s="4"/>
      <c r="E247" s="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40"/>
      <c r="R247" s="41"/>
      <c r="S247" s="42"/>
      <c r="Y247" s="62"/>
    </row>
    <row r="248" ht="15.75" customHeight="1" spans="4:25">
      <c r="D248" s="4"/>
      <c r="E248" s="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40"/>
      <c r="R248" s="41"/>
      <c r="S248" s="42"/>
      <c r="Y248" s="62"/>
    </row>
    <row r="249" ht="15.75" customHeight="1" spans="4:25">
      <c r="D249" s="4"/>
      <c r="E249" s="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40"/>
      <c r="R249" s="41"/>
      <c r="S249" s="42"/>
      <c r="Y249" s="62"/>
    </row>
    <row r="250" ht="15.75" customHeight="1" spans="4:25">
      <c r="D250" s="4"/>
      <c r="E250" s="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40"/>
      <c r="R250" s="41"/>
      <c r="S250" s="42"/>
      <c r="Y250" s="62"/>
    </row>
    <row r="251" ht="15.75" customHeight="1" spans="4:25">
      <c r="D251" s="4"/>
      <c r="E251" s="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40"/>
      <c r="R251" s="41"/>
      <c r="S251" s="42"/>
      <c r="Y251" s="62"/>
    </row>
    <row r="252" ht="15.75" customHeight="1" spans="4:25">
      <c r="D252" s="4"/>
      <c r="E252" s="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40"/>
      <c r="R252" s="41"/>
      <c r="S252" s="42"/>
      <c r="Y252" s="62"/>
    </row>
    <row r="253" ht="15.75" customHeight="1" spans="4:25">
      <c r="D253" s="4"/>
      <c r="E253" s="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40"/>
      <c r="R253" s="41"/>
      <c r="S253" s="42"/>
      <c r="Y253" s="62"/>
    </row>
    <row r="254" ht="15.75" customHeight="1" spans="4:25">
      <c r="D254" s="4"/>
      <c r="E254" s="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40"/>
      <c r="R254" s="41"/>
      <c r="S254" s="42"/>
      <c r="Y254" s="62"/>
    </row>
    <row r="255" ht="15.75" customHeight="1" spans="4:25">
      <c r="D255" s="4"/>
      <c r="E255" s="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40"/>
      <c r="R255" s="41"/>
      <c r="S255" s="42"/>
      <c r="Y255" s="62"/>
    </row>
    <row r="256" ht="15.75" customHeight="1" spans="4:25">
      <c r="D256" s="4"/>
      <c r="E256" s="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40"/>
      <c r="R256" s="41"/>
      <c r="S256" s="42"/>
      <c r="Y256" s="62"/>
    </row>
    <row r="257" ht="15.75" customHeight="1" spans="4:25">
      <c r="D257" s="4"/>
      <c r="E257" s="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40"/>
      <c r="R257" s="41"/>
      <c r="S257" s="42"/>
      <c r="Y257" s="62"/>
    </row>
    <row r="258" ht="15.75" customHeight="1" spans="4:25">
      <c r="D258" s="4"/>
      <c r="E258" s="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40"/>
      <c r="R258" s="41"/>
      <c r="S258" s="42"/>
      <c r="Y258" s="62"/>
    </row>
    <row r="259" ht="15.75" customHeight="1" spans="4:25">
      <c r="D259" s="4"/>
      <c r="E259" s="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40"/>
      <c r="R259" s="41"/>
      <c r="S259" s="42"/>
      <c r="Y259" s="62"/>
    </row>
    <row r="260" ht="15.75" customHeight="1" spans="4:25">
      <c r="D260" s="4"/>
      <c r="E260" s="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40"/>
      <c r="R260" s="41"/>
      <c r="S260" s="42"/>
      <c r="Y260" s="62"/>
    </row>
    <row r="261" ht="15.75" customHeight="1" spans="4:25">
      <c r="D261" s="4"/>
      <c r="E261" s="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40"/>
      <c r="R261" s="41"/>
      <c r="S261" s="42"/>
      <c r="Y261" s="62"/>
    </row>
    <row r="262" ht="15.75" customHeight="1" spans="4:25">
      <c r="D262" s="4"/>
      <c r="E262" s="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40"/>
      <c r="R262" s="41"/>
      <c r="S262" s="42"/>
      <c r="Y262" s="62"/>
    </row>
    <row r="263" ht="15.75" customHeight="1" spans="4:25">
      <c r="D263" s="4"/>
      <c r="E263" s="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40"/>
      <c r="R263" s="41"/>
      <c r="S263" s="42"/>
      <c r="Y263" s="62"/>
    </row>
    <row r="264" ht="15.75" customHeight="1" spans="4:25">
      <c r="D264" s="4"/>
      <c r="E264" s="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40"/>
      <c r="R264" s="41"/>
      <c r="S264" s="42"/>
      <c r="Y264" s="62"/>
    </row>
    <row r="265" ht="15.75" customHeight="1" spans="4:25">
      <c r="D265" s="4"/>
      <c r="E265" s="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40"/>
      <c r="R265" s="41"/>
      <c r="S265" s="42"/>
      <c r="Y265" s="62"/>
    </row>
    <row r="266" ht="15.75" customHeight="1" spans="4:25">
      <c r="D266" s="4"/>
      <c r="E266" s="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40"/>
      <c r="R266" s="41"/>
      <c r="S266" s="42"/>
      <c r="Y266" s="62"/>
    </row>
    <row r="267" ht="15.75" customHeight="1" spans="4:25">
      <c r="D267" s="4"/>
      <c r="E267" s="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40"/>
      <c r="R267" s="41"/>
      <c r="S267" s="42"/>
      <c r="Y267" s="62"/>
    </row>
    <row r="268" ht="15.75" customHeight="1" spans="4:25">
      <c r="D268" s="4"/>
      <c r="E268" s="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40"/>
      <c r="R268" s="41"/>
      <c r="S268" s="42"/>
      <c r="Y268" s="62"/>
    </row>
    <row r="269" ht="15.75" customHeight="1" spans="4:25">
      <c r="D269" s="4"/>
      <c r="E269" s="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40"/>
      <c r="R269" s="41"/>
      <c r="S269" s="42"/>
      <c r="Y269" s="62"/>
    </row>
    <row r="270" ht="15.75" customHeight="1" spans="4:25">
      <c r="D270" s="4"/>
      <c r="E270" s="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40"/>
      <c r="R270" s="41"/>
      <c r="S270" s="42"/>
      <c r="Y270" s="62"/>
    </row>
    <row r="271" ht="15.75" customHeight="1" spans="4:25">
      <c r="D271" s="4"/>
      <c r="E271" s="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40"/>
      <c r="R271" s="41"/>
      <c r="S271" s="42"/>
      <c r="Y271" s="62"/>
    </row>
    <row r="272" ht="15.75" customHeight="1" spans="4:25">
      <c r="D272" s="4"/>
      <c r="E272" s="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40"/>
      <c r="R272" s="41"/>
      <c r="S272" s="42"/>
      <c r="Y272" s="62"/>
    </row>
    <row r="273" ht="15.75" customHeight="1" spans="4:25">
      <c r="D273" s="4"/>
      <c r="E273" s="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40"/>
      <c r="R273" s="41"/>
      <c r="S273" s="42"/>
      <c r="Y273" s="62"/>
    </row>
    <row r="274" ht="15.75" customHeight="1" spans="4:25">
      <c r="D274" s="4"/>
      <c r="E274" s="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40"/>
      <c r="R274" s="41"/>
      <c r="S274" s="42"/>
      <c r="Y274" s="62"/>
    </row>
    <row r="275" ht="15.75" customHeight="1" spans="4:25">
      <c r="D275" s="4"/>
      <c r="E275" s="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40"/>
      <c r="R275" s="41"/>
      <c r="S275" s="42"/>
      <c r="Y275" s="62"/>
    </row>
    <row r="276" ht="15.75" customHeight="1" spans="4:25">
      <c r="D276" s="4"/>
      <c r="E276" s="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40"/>
      <c r="R276" s="41"/>
      <c r="S276" s="42"/>
      <c r="Y276" s="62"/>
    </row>
    <row r="277" ht="15.75" customHeight="1" spans="4:25">
      <c r="D277" s="4"/>
      <c r="E277" s="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40"/>
      <c r="R277" s="41"/>
      <c r="S277" s="42"/>
      <c r="Y277" s="62"/>
    </row>
    <row r="278" ht="15.75" customHeight="1" spans="4:25">
      <c r="D278" s="4"/>
      <c r="E278" s="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40"/>
      <c r="R278" s="41"/>
      <c r="S278" s="42"/>
      <c r="Y278" s="62"/>
    </row>
    <row r="279" ht="15.75" customHeight="1" spans="4:25">
      <c r="D279" s="4"/>
      <c r="E279" s="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40"/>
      <c r="R279" s="41"/>
      <c r="S279" s="42"/>
      <c r="Y279" s="62"/>
    </row>
    <row r="280" ht="15.75" customHeight="1" spans="4:25">
      <c r="D280" s="4"/>
      <c r="E280" s="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40"/>
      <c r="R280" s="41"/>
      <c r="S280" s="42"/>
      <c r="Y280" s="62"/>
    </row>
    <row r="281" ht="15.75" customHeight="1" spans="4:25">
      <c r="D281" s="4"/>
      <c r="E281" s="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40"/>
      <c r="R281" s="41"/>
      <c r="S281" s="42"/>
      <c r="Y281" s="62"/>
    </row>
    <row r="282" ht="15.75" customHeight="1" spans="4:25">
      <c r="D282" s="4"/>
      <c r="E282" s="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40"/>
      <c r="R282" s="41"/>
      <c r="S282" s="42"/>
      <c r="Y282" s="62"/>
    </row>
    <row r="283" ht="15.75" customHeight="1" spans="4:25">
      <c r="D283" s="4"/>
      <c r="E283" s="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40"/>
      <c r="R283" s="41"/>
      <c r="S283" s="42"/>
      <c r="Y283" s="62"/>
    </row>
    <row r="284" ht="15.75" customHeight="1" spans="4:25">
      <c r="D284" s="4"/>
      <c r="E284" s="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40"/>
      <c r="R284" s="41"/>
      <c r="S284" s="42"/>
      <c r="Y284" s="62"/>
    </row>
    <row r="285" ht="15.75" customHeight="1" spans="4:25">
      <c r="D285" s="4"/>
      <c r="E285" s="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40"/>
      <c r="R285" s="41"/>
      <c r="S285" s="42"/>
      <c r="Y285" s="62"/>
    </row>
    <row r="286" ht="15.75" customHeight="1" spans="4:25">
      <c r="D286" s="4"/>
      <c r="E286" s="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40"/>
      <c r="R286" s="41"/>
      <c r="S286" s="42"/>
      <c r="Y286" s="62"/>
    </row>
    <row r="287" ht="15.75" customHeight="1" spans="4:25">
      <c r="D287" s="4"/>
      <c r="E287" s="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40"/>
      <c r="R287" s="41"/>
      <c r="S287" s="42"/>
      <c r="Y287" s="62"/>
    </row>
    <row r="288" ht="15.75" customHeight="1" spans="4:25">
      <c r="D288" s="4"/>
      <c r="E288" s="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40"/>
      <c r="R288" s="41"/>
      <c r="S288" s="42"/>
      <c r="Y288" s="62"/>
    </row>
    <row r="289" ht="15.75" customHeight="1" spans="4:25">
      <c r="D289" s="4"/>
      <c r="E289" s="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40"/>
      <c r="R289" s="41"/>
      <c r="S289" s="42"/>
      <c r="Y289" s="62"/>
    </row>
    <row r="290" ht="15.75" customHeight="1" spans="4:25">
      <c r="D290" s="4"/>
      <c r="E290" s="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40"/>
      <c r="R290" s="41"/>
      <c r="S290" s="42"/>
      <c r="Y290" s="62"/>
    </row>
    <row r="291" ht="15.75" customHeight="1" spans="4:25">
      <c r="D291" s="4"/>
      <c r="E291" s="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40"/>
      <c r="R291" s="41"/>
      <c r="S291" s="42"/>
      <c r="Y291" s="62"/>
    </row>
    <row r="292" ht="15.75" customHeight="1" spans="4:25">
      <c r="D292" s="4"/>
      <c r="E292" s="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40"/>
      <c r="R292" s="41"/>
      <c r="S292" s="42"/>
      <c r="Y292" s="62"/>
    </row>
    <row r="293" ht="15.75" customHeight="1" spans="4:25">
      <c r="D293" s="4"/>
      <c r="E293" s="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40"/>
      <c r="R293" s="41"/>
      <c r="S293" s="42"/>
      <c r="Y293" s="62"/>
    </row>
    <row r="294" ht="15.75" customHeight="1" spans="4:25">
      <c r="D294" s="4"/>
      <c r="E294" s="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40"/>
      <c r="R294" s="41"/>
      <c r="S294" s="42"/>
      <c r="Y294" s="62"/>
    </row>
    <row r="295" ht="15.75" customHeight="1" spans="4:25">
      <c r="D295" s="4"/>
      <c r="E295" s="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40"/>
      <c r="R295" s="41"/>
      <c r="S295" s="42"/>
      <c r="Y295" s="62"/>
    </row>
    <row r="296" ht="15.75" customHeight="1" spans="4:25">
      <c r="D296" s="4"/>
      <c r="E296" s="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40"/>
      <c r="R296" s="41"/>
      <c r="S296" s="42"/>
      <c r="Y296" s="62"/>
    </row>
    <row r="297" ht="15.75" customHeight="1" spans="4:25">
      <c r="D297" s="4"/>
      <c r="E297" s="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40"/>
      <c r="R297" s="41"/>
      <c r="S297" s="42"/>
      <c r="Y297" s="62"/>
    </row>
    <row r="298" ht="15.75" customHeight="1" spans="4:25">
      <c r="D298" s="4"/>
      <c r="E298" s="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40"/>
      <c r="R298" s="41"/>
      <c r="S298" s="42"/>
      <c r="Y298" s="62"/>
    </row>
    <row r="299" ht="15.75" customHeight="1" spans="4:25">
      <c r="D299" s="4"/>
      <c r="E299" s="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40"/>
      <c r="R299" s="41"/>
      <c r="S299" s="42"/>
      <c r="Y299" s="62"/>
    </row>
    <row r="300" ht="15.75" customHeight="1" spans="4:25">
      <c r="D300" s="4"/>
      <c r="E300" s="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40"/>
      <c r="R300" s="41"/>
      <c r="S300" s="42"/>
      <c r="Y300" s="62"/>
    </row>
    <row r="301" ht="15.75" customHeight="1" spans="4:25">
      <c r="D301" s="4"/>
      <c r="E301" s="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40"/>
      <c r="R301" s="41"/>
      <c r="S301" s="42"/>
      <c r="Y301" s="62"/>
    </row>
    <row r="302" ht="15.75" customHeight="1" spans="4:25">
      <c r="D302" s="4"/>
      <c r="E302" s="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40"/>
      <c r="R302" s="41"/>
      <c r="S302" s="42"/>
      <c r="Y302" s="62"/>
    </row>
    <row r="303" ht="15.75" customHeight="1" spans="4:25">
      <c r="D303" s="4"/>
      <c r="E303" s="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40"/>
      <c r="R303" s="41"/>
      <c r="S303" s="42"/>
      <c r="Y303" s="62"/>
    </row>
    <row r="304" ht="15.75" customHeight="1" spans="4:25">
      <c r="D304" s="4"/>
      <c r="E304" s="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40"/>
      <c r="R304" s="41"/>
      <c r="S304" s="42"/>
      <c r="Y304" s="62"/>
    </row>
    <row r="305" ht="15.75" customHeight="1" spans="4:25">
      <c r="D305" s="4"/>
      <c r="E305" s="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40"/>
      <c r="R305" s="41"/>
      <c r="S305" s="42"/>
      <c r="Y305" s="62"/>
    </row>
    <row r="306" ht="15.75" customHeight="1" spans="4:25">
      <c r="D306" s="4"/>
      <c r="E306" s="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40"/>
      <c r="R306" s="41"/>
      <c r="S306" s="42"/>
      <c r="Y306" s="62"/>
    </row>
    <row r="307" ht="15.75" customHeight="1" spans="4:25">
      <c r="D307" s="4"/>
      <c r="E307" s="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40"/>
      <c r="R307" s="41"/>
      <c r="S307" s="42"/>
      <c r="Y307" s="62"/>
    </row>
    <row r="308" ht="15.75" customHeight="1" spans="4:25">
      <c r="D308" s="4"/>
      <c r="E308" s="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40"/>
      <c r="R308" s="41"/>
      <c r="S308" s="42"/>
      <c r="Y308" s="62"/>
    </row>
    <row r="309" ht="15.75" customHeight="1" spans="4:25">
      <c r="D309" s="4"/>
      <c r="E309" s="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40"/>
      <c r="R309" s="41"/>
      <c r="S309" s="42"/>
      <c r="Y309" s="62"/>
    </row>
    <row r="310" ht="15.75" customHeight="1" spans="4:25">
      <c r="D310" s="4"/>
      <c r="E310" s="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40"/>
      <c r="R310" s="41"/>
      <c r="S310" s="42"/>
      <c r="Y310" s="62"/>
    </row>
    <row r="311" ht="15.75" customHeight="1" spans="4:25">
      <c r="D311" s="4"/>
      <c r="E311" s="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40"/>
      <c r="R311" s="41"/>
      <c r="S311" s="42"/>
      <c r="Y311" s="62"/>
    </row>
    <row r="312" ht="15.75" customHeight="1" spans="4:25">
      <c r="D312" s="4"/>
      <c r="E312" s="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40"/>
      <c r="R312" s="41"/>
      <c r="S312" s="42"/>
      <c r="Y312" s="62"/>
    </row>
    <row r="313" ht="15.75" customHeight="1" spans="4:25">
      <c r="D313" s="4"/>
      <c r="E313" s="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40"/>
      <c r="R313" s="41"/>
      <c r="S313" s="42"/>
      <c r="Y313" s="62"/>
    </row>
    <row r="314" ht="15.75" customHeight="1" spans="4:25">
      <c r="D314" s="4"/>
      <c r="E314" s="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40"/>
      <c r="R314" s="41"/>
      <c r="S314" s="42"/>
      <c r="Y314" s="62"/>
    </row>
    <row r="315" ht="15.75" customHeight="1" spans="4:25">
      <c r="D315" s="4"/>
      <c r="E315" s="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40"/>
      <c r="R315" s="41"/>
      <c r="S315" s="42"/>
      <c r="Y315" s="62"/>
    </row>
    <row r="316" ht="15.75" customHeight="1" spans="4:25">
      <c r="D316" s="4"/>
      <c r="E316" s="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40"/>
      <c r="R316" s="41"/>
      <c r="S316" s="42"/>
      <c r="Y316" s="62"/>
    </row>
    <row r="317" ht="15.75" customHeight="1" spans="4:25">
      <c r="D317" s="4"/>
      <c r="E317" s="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40"/>
      <c r="R317" s="41"/>
      <c r="S317" s="42"/>
      <c r="Y317" s="62"/>
    </row>
    <row r="318" ht="15.75" customHeight="1" spans="4:25">
      <c r="D318" s="4"/>
      <c r="E318" s="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40"/>
      <c r="R318" s="41"/>
      <c r="S318" s="42"/>
      <c r="Y318" s="62"/>
    </row>
    <row r="319" ht="15.75" customHeight="1" spans="4:25">
      <c r="D319" s="4"/>
      <c r="E319" s="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40"/>
      <c r="R319" s="41"/>
      <c r="S319" s="42"/>
      <c r="Y319" s="62"/>
    </row>
    <row r="320" ht="15.75" customHeight="1" spans="4:25">
      <c r="D320" s="4"/>
      <c r="E320" s="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40"/>
      <c r="R320" s="41"/>
      <c r="S320" s="42"/>
      <c r="Y320" s="62"/>
    </row>
    <row r="321" ht="15.75" customHeight="1" spans="4:25">
      <c r="D321" s="4"/>
      <c r="E321" s="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40"/>
      <c r="R321" s="41"/>
      <c r="S321" s="42"/>
      <c r="Y321" s="62"/>
    </row>
    <row r="322" ht="15.75" customHeight="1" spans="4:25">
      <c r="D322" s="4"/>
      <c r="E322" s="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40"/>
      <c r="R322" s="41"/>
      <c r="S322" s="42"/>
      <c r="Y322" s="62"/>
    </row>
    <row r="323" ht="15.75" customHeight="1" spans="4:25">
      <c r="D323" s="4"/>
      <c r="E323" s="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40"/>
      <c r="R323" s="41"/>
      <c r="S323" s="42"/>
      <c r="Y323" s="62"/>
    </row>
    <row r="324" ht="15.75" customHeight="1" spans="4:25">
      <c r="D324" s="4"/>
      <c r="E324" s="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40"/>
      <c r="R324" s="41"/>
      <c r="S324" s="42"/>
      <c r="Y324" s="62"/>
    </row>
    <row r="325" ht="15.75" customHeight="1" spans="4:25">
      <c r="D325" s="4"/>
      <c r="E325" s="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40"/>
      <c r="R325" s="41"/>
      <c r="S325" s="42"/>
      <c r="Y325" s="62"/>
    </row>
    <row r="326" ht="15.75" customHeight="1" spans="4:25">
      <c r="D326" s="4"/>
      <c r="E326" s="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40"/>
      <c r="R326" s="41"/>
      <c r="S326" s="42"/>
      <c r="Y326" s="62"/>
    </row>
    <row r="327" ht="15.75" customHeight="1" spans="4:25">
      <c r="D327" s="4"/>
      <c r="E327" s="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40"/>
      <c r="R327" s="41"/>
      <c r="S327" s="42"/>
      <c r="Y327" s="62"/>
    </row>
    <row r="328" ht="15.75" customHeight="1" spans="4:25">
      <c r="D328" s="4"/>
      <c r="E328" s="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40"/>
      <c r="R328" s="41"/>
      <c r="S328" s="42"/>
      <c r="Y328" s="62"/>
    </row>
    <row r="329" ht="15.75" customHeight="1" spans="4:25">
      <c r="D329" s="4"/>
      <c r="E329" s="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40"/>
      <c r="R329" s="41"/>
      <c r="S329" s="42"/>
      <c r="Y329" s="62"/>
    </row>
    <row r="330" ht="15.75" customHeight="1" spans="4:25">
      <c r="D330" s="4"/>
      <c r="E330" s="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40"/>
      <c r="R330" s="41"/>
      <c r="S330" s="42"/>
      <c r="Y330" s="62"/>
    </row>
    <row r="331" ht="15.75" customHeight="1" spans="4:25">
      <c r="D331" s="4"/>
      <c r="E331" s="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40"/>
      <c r="R331" s="41"/>
      <c r="S331" s="42"/>
      <c r="Y331" s="62"/>
    </row>
    <row r="332" ht="15.75" customHeight="1" spans="4:25">
      <c r="D332" s="4"/>
      <c r="E332" s="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40"/>
      <c r="R332" s="41"/>
      <c r="S332" s="42"/>
      <c r="Y332" s="62"/>
    </row>
    <row r="333" ht="15.75" customHeight="1" spans="4:25">
      <c r="D333" s="4"/>
      <c r="E333" s="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40"/>
      <c r="R333" s="41"/>
      <c r="S333" s="42"/>
      <c r="Y333" s="62"/>
    </row>
    <row r="334" ht="15.75" customHeight="1" spans="4:25">
      <c r="D334" s="4"/>
      <c r="E334" s="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40"/>
      <c r="R334" s="41"/>
      <c r="S334" s="42"/>
      <c r="Y334" s="62"/>
    </row>
    <row r="335" ht="15.75" customHeight="1" spans="4:25">
      <c r="D335" s="4"/>
      <c r="E335" s="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40"/>
      <c r="R335" s="41"/>
      <c r="S335" s="42"/>
      <c r="Y335" s="62"/>
    </row>
    <row r="336" ht="15.75" customHeight="1" spans="4:25">
      <c r="D336" s="4"/>
      <c r="E336" s="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40"/>
      <c r="R336" s="41"/>
      <c r="S336" s="42"/>
      <c r="Y336" s="62"/>
    </row>
    <row r="337" ht="15.75" customHeight="1" spans="4:25">
      <c r="D337" s="4"/>
      <c r="E337" s="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40"/>
      <c r="R337" s="41"/>
      <c r="S337" s="42"/>
      <c r="Y337" s="62"/>
    </row>
    <row r="338" ht="15.75" customHeight="1" spans="4:25">
      <c r="D338" s="4"/>
      <c r="E338" s="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40"/>
      <c r="R338" s="41"/>
      <c r="S338" s="42"/>
      <c r="Y338" s="62"/>
    </row>
    <row r="339" ht="15.75" customHeight="1" spans="4:25">
      <c r="D339" s="4"/>
      <c r="E339" s="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40"/>
      <c r="R339" s="41"/>
      <c r="S339" s="42"/>
      <c r="Y339" s="62"/>
    </row>
    <row r="340" ht="15.75" customHeight="1" spans="4:25">
      <c r="D340" s="4"/>
      <c r="E340" s="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40"/>
      <c r="R340" s="41"/>
      <c r="S340" s="42"/>
      <c r="Y340" s="62"/>
    </row>
    <row r="341" ht="15.75" customHeight="1" spans="4:25">
      <c r="D341" s="4"/>
      <c r="E341" s="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40"/>
      <c r="R341" s="41"/>
      <c r="S341" s="42"/>
      <c r="Y341" s="62"/>
    </row>
    <row r="342" ht="15.75" customHeight="1" spans="4:25">
      <c r="D342" s="4"/>
      <c r="E342" s="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40"/>
      <c r="R342" s="41"/>
      <c r="S342" s="42"/>
      <c r="Y342" s="62"/>
    </row>
    <row r="343" ht="15.75" customHeight="1" spans="4:25">
      <c r="D343" s="4"/>
      <c r="E343" s="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40"/>
      <c r="R343" s="41"/>
      <c r="S343" s="42"/>
      <c r="Y343" s="62"/>
    </row>
    <row r="344" ht="15.75" customHeight="1" spans="4:25">
      <c r="D344" s="4"/>
      <c r="E344" s="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40"/>
      <c r="R344" s="41"/>
      <c r="S344" s="42"/>
      <c r="Y344" s="62"/>
    </row>
    <row r="345" ht="15.75" customHeight="1" spans="4:25">
      <c r="D345" s="4"/>
      <c r="E345" s="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40"/>
      <c r="R345" s="41"/>
      <c r="S345" s="42"/>
      <c r="Y345" s="62"/>
    </row>
    <row r="346" ht="15.75" customHeight="1" spans="4:25">
      <c r="D346" s="4"/>
      <c r="E346" s="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40"/>
      <c r="R346" s="41"/>
      <c r="S346" s="42"/>
      <c r="Y346" s="62"/>
    </row>
    <row r="347" ht="15.75" customHeight="1" spans="4:25">
      <c r="D347" s="4"/>
      <c r="E347" s="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40"/>
      <c r="R347" s="41"/>
      <c r="S347" s="42"/>
      <c r="Y347" s="62"/>
    </row>
    <row r="348" ht="15.75" customHeight="1" spans="4:25">
      <c r="D348" s="4"/>
      <c r="E348" s="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40"/>
      <c r="R348" s="41"/>
      <c r="S348" s="42"/>
      <c r="Y348" s="62"/>
    </row>
    <row r="349" ht="15.75" customHeight="1" spans="4:25">
      <c r="D349" s="4"/>
      <c r="E349" s="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40"/>
      <c r="R349" s="41"/>
      <c r="S349" s="42"/>
      <c r="Y349" s="62"/>
    </row>
    <row r="350" ht="15.75" customHeight="1" spans="4:25">
      <c r="D350" s="4"/>
      <c r="E350" s="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40"/>
      <c r="R350" s="41"/>
      <c r="S350" s="42"/>
      <c r="Y350" s="62"/>
    </row>
    <row r="351" ht="15.75" customHeight="1" spans="4:25">
      <c r="D351" s="4"/>
      <c r="E351" s="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40"/>
      <c r="R351" s="41"/>
      <c r="S351" s="42"/>
      <c r="Y351" s="62"/>
    </row>
    <row r="352" ht="15.75" customHeight="1" spans="4:25">
      <c r="D352" s="4"/>
      <c r="E352" s="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40"/>
      <c r="R352" s="41"/>
      <c r="S352" s="42"/>
      <c r="Y352" s="62"/>
    </row>
    <row r="353" ht="15.75" customHeight="1" spans="4:25">
      <c r="D353" s="4"/>
      <c r="E353" s="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40"/>
      <c r="R353" s="41"/>
      <c r="S353" s="42"/>
      <c r="Y353" s="62"/>
    </row>
    <row r="354" ht="15.75" customHeight="1" spans="4:25">
      <c r="D354" s="4"/>
      <c r="E354" s="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40"/>
      <c r="R354" s="41"/>
      <c r="S354" s="42"/>
      <c r="Y354" s="62"/>
    </row>
    <row r="355" ht="15.75" customHeight="1" spans="4:25">
      <c r="D355" s="4"/>
      <c r="E355" s="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40"/>
      <c r="R355" s="41"/>
      <c r="S355" s="42"/>
      <c r="Y355" s="62"/>
    </row>
    <row r="356" ht="15.75" customHeight="1" spans="4:25">
      <c r="D356" s="4"/>
      <c r="E356" s="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40"/>
      <c r="R356" s="41"/>
      <c r="S356" s="42"/>
      <c r="Y356" s="62"/>
    </row>
    <row r="357" ht="15.75" customHeight="1" spans="4:25">
      <c r="D357" s="4"/>
      <c r="E357" s="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40"/>
      <c r="R357" s="41"/>
      <c r="S357" s="42"/>
      <c r="Y357" s="62"/>
    </row>
    <row r="358" ht="15.75" customHeight="1" spans="4:25">
      <c r="D358" s="4"/>
      <c r="E358" s="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40"/>
      <c r="R358" s="41"/>
      <c r="S358" s="42"/>
      <c r="Y358" s="62"/>
    </row>
    <row r="359" ht="15.75" customHeight="1" spans="4:25">
      <c r="D359" s="4"/>
      <c r="E359" s="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40"/>
      <c r="R359" s="41"/>
      <c r="S359" s="42"/>
      <c r="Y359" s="62"/>
    </row>
    <row r="360" ht="15.75" customHeight="1" spans="4:25">
      <c r="D360" s="4"/>
      <c r="E360" s="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40"/>
      <c r="R360" s="41"/>
      <c r="S360" s="42"/>
      <c r="Y360" s="62"/>
    </row>
    <row r="361" ht="15.75" customHeight="1" spans="4:25">
      <c r="D361" s="4"/>
      <c r="E361" s="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40"/>
      <c r="R361" s="41"/>
      <c r="S361" s="42"/>
      <c r="Y361" s="62"/>
    </row>
    <row r="362" ht="15.75" customHeight="1" spans="4:25">
      <c r="D362" s="4"/>
      <c r="E362" s="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40"/>
      <c r="R362" s="41"/>
      <c r="S362" s="42"/>
      <c r="Y362" s="62"/>
    </row>
    <row r="363" ht="15.75" customHeight="1" spans="4:25">
      <c r="D363" s="4"/>
      <c r="E363" s="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40"/>
      <c r="R363" s="41"/>
      <c r="S363" s="42"/>
      <c r="Y363" s="62"/>
    </row>
    <row r="364" ht="15.75" customHeight="1" spans="4:25">
      <c r="D364" s="4"/>
      <c r="E364" s="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40"/>
      <c r="R364" s="41"/>
      <c r="S364" s="42"/>
      <c r="Y364" s="62"/>
    </row>
    <row r="365" ht="15.75" customHeight="1" spans="4:25">
      <c r="D365" s="4"/>
      <c r="E365" s="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40"/>
      <c r="R365" s="41"/>
      <c r="S365" s="42"/>
      <c r="Y365" s="62"/>
    </row>
    <row r="366" ht="15.75" customHeight="1" spans="4:25">
      <c r="D366" s="4"/>
      <c r="E366" s="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40"/>
      <c r="R366" s="41"/>
      <c r="S366" s="42"/>
      <c r="Y366" s="62"/>
    </row>
    <row r="367" ht="15.75" customHeight="1" spans="4:25">
      <c r="D367" s="4"/>
      <c r="E367" s="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40"/>
      <c r="R367" s="41"/>
      <c r="S367" s="42"/>
      <c r="Y367" s="62"/>
    </row>
    <row r="368" ht="15.75" customHeight="1" spans="4:25">
      <c r="D368" s="4"/>
      <c r="E368" s="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40"/>
      <c r="R368" s="41"/>
      <c r="S368" s="42"/>
      <c r="Y368" s="62"/>
    </row>
    <row r="369" ht="15.75" customHeight="1" spans="4:25">
      <c r="D369" s="4"/>
      <c r="E369" s="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40"/>
      <c r="R369" s="41"/>
      <c r="S369" s="42"/>
      <c r="Y369" s="62"/>
    </row>
    <row r="370" ht="15.75" customHeight="1" spans="4:25">
      <c r="D370" s="4"/>
      <c r="E370" s="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40"/>
      <c r="R370" s="41"/>
      <c r="S370" s="42"/>
      <c r="Y370" s="62"/>
    </row>
    <row r="371" ht="15.75" customHeight="1" spans="4:25">
      <c r="D371" s="4"/>
      <c r="E371" s="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40"/>
      <c r="R371" s="41"/>
      <c r="S371" s="42"/>
      <c r="Y371" s="62"/>
    </row>
    <row r="372" ht="15.75" customHeight="1" spans="4:25">
      <c r="D372" s="4"/>
      <c r="E372" s="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40"/>
      <c r="R372" s="41"/>
      <c r="S372" s="42"/>
      <c r="Y372" s="62"/>
    </row>
    <row r="373" ht="15.75" customHeight="1" spans="4:25">
      <c r="D373" s="4"/>
      <c r="E373" s="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40"/>
      <c r="R373" s="41"/>
      <c r="S373" s="42"/>
      <c r="Y373" s="62"/>
    </row>
    <row r="374" ht="15.75" customHeight="1" spans="4:25">
      <c r="D374" s="4"/>
      <c r="E374" s="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40"/>
      <c r="R374" s="41"/>
      <c r="S374" s="42"/>
      <c r="Y374" s="62"/>
    </row>
    <row r="375" ht="15.75" customHeight="1" spans="4:25">
      <c r="D375" s="4"/>
      <c r="E375" s="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40"/>
      <c r="R375" s="41"/>
      <c r="S375" s="42"/>
      <c r="Y375" s="62"/>
    </row>
    <row r="376" ht="15.75" customHeight="1" spans="4:25">
      <c r="D376" s="4"/>
      <c r="E376" s="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40"/>
      <c r="R376" s="41"/>
      <c r="S376" s="42"/>
      <c r="Y376" s="62"/>
    </row>
    <row r="377" ht="15.75" customHeight="1" spans="4:25">
      <c r="D377" s="4"/>
      <c r="E377" s="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40"/>
      <c r="R377" s="41"/>
      <c r="S377" s="42"/>
      <c r="Y377" s="62"/>
    </row>
    <row r="378" ht="15.75" customHeight="1" spans="4:25">
      <c r="D378" s="4"/>
      <c r="E378" s="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40"/>
      <c r="R378" s="41"/>
      <c r="S378" s="42"/>
      <c r="Y378" s="62"/>
    </row>
    <row r="379" ht="15.75" customHeight="1" spans="4:25">
      <c r="D379" s="4"/>
      <c r="E379" s="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40"/>
      <c r="R379" s="41"/>
      <c r="S379" s="42"/>
      <c r="Y379" s="62"/>
    </row>
    <row r="380" ht="15.75" customHeight="1" spans="4:25">
      <c r="D380" s="4"/>
      <c r="E380" s="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40"/>
      <c r="R380" s="41"/>
      <c r="S380" s="42"/>
      <c r="Y380" s="62"/>
    </row>
    <row r="381" ht="15.75" customHeight="1" spans="4:25">
      <c r="D381" s="4"/>
      <c r="E381" s="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40"/>
      <c r="R381" s="41"/>
      <c r="S381" s="42"/>
      <c r="Y381" s="62"/>
    </row>
    <row r="382" ht="15.75" customHeight="1" spans="4:25">
      <c r="D382" s="4"/>
      <c r="E382" s="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40"/>
      <c r="R382" s="41"/>
      <c r="S382" s="42"/>
      <c r="Y382" s="62"/>
    </row>
    <row r="383" ht="15.75" customHeight="1" spans="4:25">
      <c r="D383" s="4"/>
      <c r="E383" s="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40"/>
      <c r="R383" s="41"/>
      <c r="S383" s="42"/>
      <c r="Y383" s="62"/>
    </row>
    <row r="384" ht="15.75" customHeight="1" spans="4:25">
      <c r="D384" s="4"/>
      <c r="E384" s="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40"/>
      <c r="R384" s="41"/>
      <c r="S384" s="42"/>
      <c r="Y384" s="62"/>
    </row>
    <row r="385" ht="15.75" customHeight="1" spans="4:25">
      <c r="D385" s="4"/>
      <c r="E385" s="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40"/>
      <c r="R385" s="41"/>
      <c r="S385" s="42"/>
      <c r="Y385" s="62"/>
    </row>
    <row r="386" ht="15.75" customHeight="1" spans="4:25">
      <c r="D386" s="4"/>
      <c r="E386" s="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40"/>
      <c r="R386" s="41"/>
      <c r="S386" s="42"/>
      <c r="Y386" s="62"/>
    </row>
    <row r="387" ht="15.75" customHeight="1" spans="4:25">
      <c r="D387" s="4"/>
      <c r="E387" s="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40"/>
      <c r="R387" s="41"/>
      <c r="S387" s="42"/>
      <c r="Y387" s="62"/>
    </row>
    <row r="388" ht="15.75" customHeight="1" spans="4:25">
      <c r="D388" s="4"/>
      <c r="E388" s="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40"/>
      <c r="R388" s="41"/>
      <c r="S388" s="42"/>
      <c r="Y388" s="62"/>
    </row>
    <row r="389" ht="15.75" customHeight="1" spans="4:25">
      <c r="D389" s="4"/>
      <c r="E389" s="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40"/>
      <c r="R389" s="41"/>
      <c r="S389" s="42"/>
      <c r="Y389" s="62"/>
    </row>
    <row r="390" ht="15.75" customHeight="1" spans="4:25">
      <c r="D390" s="4"/>
      <c r="E390" s="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40"/>
      <c r="R390" s="41"/>
      <c r="S390" s="42"/>
      <c r="Y390" s="62"/>
    </row>
    <row r="391" ht="15.75" customHeight="1" spans="4:25">
      <c r="D391" s="4"/>
      <c r="E391" s="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40"/>
      <c r="R391" s="41"/>
      <c r="S391" s="42"/>
      <c r="Y391" s="62"/>
    </row>
    <row r="392" ht="15.75" customHeight="1" spans="4:25">
      <c r="D392" s="4"/>
      <c r="E392" s="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40"/>
      <c r="R392" s="41"/>
      <c r="S392" s="42"/>
      <c r="Y392" s="62"/>
    </row>
    <row r="393" ht="15.75" customHeight="1" spans="4:25">
      <c r="D393" s="4"/>
      <c r="E393" s="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40"/>
      <c r="R393" s="41"/>
      <c r="S393" s="42"/>
      <c r="Y393" s="62"/>
    </row>
    <row r="394" ht="15.75" customHeight="1" spans="4:25">
      <c r="D394" s="4"/>
      <c r="E394" s="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40"/>
      <c r="R394" s="41"/>
      <c r="S394" s="42"/>
      <c r="Y394" s="62"/>
    </row>
    <row r="395" ht="15.75" customHeight="1" spans="4:25">
      <c r="D395" s="4"/>
      <c r="E395" s="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40"/>
      <c r="R395" s="41"/>
      <c r="S395" s="42"/>
      <c r="Y395" s="62"/>
    </row>
    <row r="396" ht="15.75" customHeight="1" spans="4:25">
      <c r="D396" s="4"/>
      <c r="E396" s="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40"/>
      <c r="R396" s="41"/>
      <c r="S396" s="42"/>
      <c r="Y396" s="62"/>
    </row>
    <row r="397" ht="15.75" customHeight="1" spans="4:25">
      <c r="D397" s="4"/>
      <c r="E397" s="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40"/>
      <c r="R397" s="41"/>
      <c r="S397" s="42"/>
      <c r="Y397" s="62"/>
    </row>
    <row r="398" ht="15.75" customHeight="1" spans="4:25">
      <c r="D398" s="4"/>
      <c r="E398" s="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40"/>
      <c r="R398" s="41"/>
      <c r="S398" s="42"/>
      <c r="Y398" s="62"/>
    </row>
    <row r="399" ht="15.75" customHeight="1" spans="4:25">
      <c r="D399" s="4"/>
      <c r="E399" s="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40"/>
      <c r="R399" s="41"/>
      <c r="S399" s="42"/>
      <c r="Y399" s="62"/>
    </row>
    <row r="400" ht="15.75" customHeight="1" spans="4:25">
      <c r="D400" s="4"/>
      <c r="E400" s="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40"/>
      <c r="R400" s="41"/>
      <c r="S400" s="42"/>
      <c r="Y400" s="62"/>
    </row>
    <row r="401" ht="15.75" customHeight="1" spans="4:25">
      <c r="D401" s="4"/>
      <c r="E401" s="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40"/>
      <c r="R401" s="41"/>
      <c r="S401" s="42"/>
      <c r="Y401" s="62"/>
    </row>
    <row r="402" ht="15.75" customHeight="1" spans="4:25">
      <c r="D402" s="4"/>
      <c r="E402" s="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40"/>
      <c r="R402" s="41"/>
      <c r="S402" s="42"/>
      <c r="Y402" s="62"/>
    </row>
    <row r="403" ht="15.75" customHeight="1" spans="4:25">
      <c r="D403" s="4"/>
      <c r="E403" s="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40"/>
      <c r="R403" s="41"/>
      <c r="S403" s="42"/>
      <c r="Y403" s="62"/>
    </row>
    <row r="404" ht="15.75" customHeight="1" spans="4:25">
      <c r="D404" s="4"/>
      <c r="E404" s="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40"/>
      <c r="R404" s="41"/>
      <c r="S404" s="42"/>
      <c r="Y404" s="62"/>
    </row>
    <row r="405" ht="15.75" customHeight="1" spans="4:25">
      <c r="D405" s="4"/>
      <c r="E405" s="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40"/>
      <c r="R405" s="41"/>
      <c r="S405" s="42"/>
      <c r="Y405" s="62"/>
    </row>
    <row r="406" ht="15.75" customHeight="1" spans="4:25">
      <c r="D406" s="4"/>
      <c r="E406" s="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40"/>
      <c r="R406" s="41"/>
      <c r="S406" s="42"/>
      <c r="Y406" s="62"/>
    </row>
    <row r="407" ht="15.75" customHeight="1" spans="4:25">
      <c r="D407" s="4"/>
      <c r="E407" s="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40"/>
      <c r="R407" s="41"/>
      <c r="S407" s="42"/>
      <c r="Y407" s="62"/>
    </row>
    <row r="408" ht="15.75" customHeight="1" spans="4:25">
      <c r="D408" s="4"/>
      <c r="E408" s="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40"/>
      <c r="R408" s="41"/>
      <c r="S408" s="42"/>
      <c r="Y408" s="62"/>
    </row>
    <row r="409" ht="15.75" customHeight="1" spans="4:25">
      <c r="D409" s="4"/>
      <c r="E409" s="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40"/>
      <c r="R409" s="41"/>
      <c r="S409" s="42"/>
      <c r="Y409" s="62"/>
    </row>
    <row r="410" ht="15.75" customHeight="1" spans="4:25">
      <c r="D410" s="4"/>
      <c r="E410" s="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40"/>
      <c r="R410" s="41"/>
      <c r="S410" s="42"/>
      <c r="Y410" s="62"/>
    </row>
    <row r="411" ht="15.75" customHeight="1" spans="4:25">
      <c r="D411" s="4"/>
      <c r="E411" s="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40"/>
      <c r="R411" s="41"/>
      <c r="S411" s="42"/>
      <c r="Y411" s="62"/>
    </row>
    <row r="412" ht="15.75" customHeight="1" spans="4:25">
      <c r="D412" s="4"/>
      <c r="E412" s="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40"/>
      <c r="R412" s="41"/>
      <c r="S412" s="42"/>
      <c r="Y412" s="62"/>
    </row>
    <row r="413" ht="15.75" customHeight="1" spans="4:25">
      <c r="D413" s="4"/>
      <c r="E413" s="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40"/>
      <c r="R413" s="41"/>
      <c r="S413" s="42"/>
      <c r="Y413" s="62"/>
    </row>
    <row r="414" ht="15.75" customHeight="1" spans="4:25">
      <c r="D414" s="4"/>
      <c r="E414" s="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40"/>
      <c r="R414" s="41"/>
      <c r="S414" s="42"/>
      <c r="Y414" s="62"/>
    </row>
    <row r="415" ht="15.75" customHeight="1" spans="4:25">
      <c r="D415" s="4"/>
      <c r="E415" s="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40"/>
      <c r="R415" s="41"/>
      <c r="S415" s="42"/>
      <c r="Y415" s="62"/>
    </row>
    <row r="416" ht="15.75" customHeight="1" spans="4:25">
      <c r="D416" s="4"/>
      <c r="E416" s="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40"/>
      <c r="R416" s="41"/>
      <c r="S416" s="42"/>
      <c r="Y416" s="62"/>
    </row>
    <row r="417" ht="15.75" customHeight="1" spans="4:25">
      <c r="D417" s="4"/>
      <c r="E417" s="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40"/>
      <c r="R417" s="41"/>
      <c r="S417" s="42"/>
      <c r="Y417" s="62"/>
    </row>
    <row r="418" ht="15.75" customHeight="1" spans="4:25">
      <c r="D418" s="4"/>
      <c r="E418" s="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40"/>
      <c r="R418" s="41"/>
      <c r="S418" s="42"/>
      <c r="Y418" s="62"/>
    </row>
    <row r="419" ht="15.75" customHeight="1" spans="4:25">
      <c r="D419" s="4"/>
      <c r="E419" s="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40"/>
      <c r="R419" s="41"/>
      <c r="S419" s="42"/>
      <c r="Y419" s="62"/>
    </row>
    <row r="420" ht="15.75" customHeight="1" spans="4:25">
      <c r="D420" s="4"/>
      <c r="E420" s="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40"/>
      <c r="R420" s="41"/>
      <c r="S420" s="42"/>
      <c r="Y420" s="62"/>
    </row>
    <row r="421" ht="15.75" customHeight="1" spans="4:25">
      <c r="D421" s="4"/>
      <c r="E421" s="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40"/>
      <c r="R421" s="41"/>
      <c r="S421" s="42"/>
      <c r="Y421" s="62"/>
    </row>
    <row r="422" ht="15.75" customHeight="1" spans="4:25">
      <c r="D422" s="4"/>
      <c r="E422" s="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40"/>
      <c r="R422" s="41"/>
      <c r="S422" s="42"/>
      <c r="Y422" s="62"/>
    </row>
    <row r="423" ht="15.75" customHeight="1" spans="4:25">
      <c r="D423" s="4"/>
      <c r="E423" s="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40"/>
      <c r="R423" s="41"/>
      <c r="S423" s="42"/>
      <c r="Y423" s="62"/>
    </row>
    <row r="424" ht="15.75" customHeight="1" spans="4:25">
      <c r="D424" s="4"/>
      <c r="E424" s="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40"/>
      <c r="R424" s="41"/>
      <c r="S424" s="42"/>
      <c r="Y424" s="62"/>
    </row>
    <row r="425" ht="15.75" customHeight="1" spans="4:25">
      <c r="D425" s="4"/>
      <c r="E425" s="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40"/>
      <c r="R425" s="41"/>
      <c r="S425" s="42"/>
      <c r="Y425" s="62"/>
    </row>
    <row r="426" ht="15.75" customHeight="1" spans="4:25">
      <c r="D426" s="4"/>
      <c r="E426" s="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40"/>
      <c r="R426" s="41"/>
      <c r="S426" s="42"/>
      <c r="Y426" s="62"/>
    </row>
    <row r="427" ht="15.75" customHeight="1" spans="4:25">
      <c r="D427" s="4"/>
      <c r="E427" s="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40"/>
      <c r="R427" s="41"/>
      <c r="S427" s="42"/>
      <c r="Y427" s="62"/>
    </row>
    <row r="428" ht="15.75" customHeight="1" spans="4:25">
      <c r="D428" s="4"/>
      <c r="E428" s="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40"/>
      <c r="R428" s="41"/>
      <c r="S428" s="42"/>
      <c r="Y428" s="62"/>
    </row>
    <row r="429" ht="15.75" customHeight="1" spans="4:25">
      <c r="D429" s="4"/>
      <c r="E429" s="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40"/>
      <c r="R429" s="41"/>
      <c r="S429" s="42"/>
      <c r="Y429" s="62"/>
    </row>
    <row r="430" ht="15.75" customHeight="1" spans="4:25">
      <c r="D430" s="4"/>
      <c r="E430" s="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40"/>
      <c r="R430" s="41"/>
      <c r="S430" s="42"/>
      <c r="Y430" s="62"/>
    </row>
    <row r="431" ht="15.75" customHeight="1" spans="4:25">
      <c r="D431" s="4"/>
      <c r="E431" s="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40"/>
      <c r="R431" s="41"/>
      <c r="S431" s="42"/>
      <c r="Y431" s="62"/>
    </row>
    <row r="432" ht="15.75" customHeight="1" spans="4:25">
      <c r="D432" s="4"/>
      <c r="E432" s="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40"/>
      <c r="R432" s="41"/>
      <c r="S432" s="42"/>
      <c r="Y432" s="62"/>
    </row>
    <row r="433" ht="15.75" customHeight="1" spans="4:25">
      <c r="D433" s="4"/>
      <c r="E433" s="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40"/>
      <c r="R433" s="41"/>
      <c r="S433" s="42"/>
      <c r="Y433" s="62"/>
    </row>
    <row r="434" ht="15.75" customHeight="1" spans="4:25">
      <c r="D434" s="4"/>
      <c r="E434" s="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40"/>
      <c r="R434" s="41"/>
      <c r="S434" s="42"/>
      <c r="Y434" s="62"/>
    </row>
    <row r="435" ht="15.75" customHeight="1" spans="4:25">
      <c r="D435" s="4"/>
      <c r="E435" s="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40"/>
      <c r="R435" s="41"/>
      <c r="S435" s="42"/>
      <c r="Y435" s="62"/>
    </row>
    <row r="436" ht="15.75" customHeight="1" spans="4:25">
      <c r="D436" s="4"/>
      <c r="E436" s="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40"/>
      <c r="R436" s="41"/>
      <c r="S436" s="42"/>
      <c r="Y436" s="62"/>
    </row>
    <row r="437" ht="15.75" customHeight="1" spans="4:25">
      <c r="D437" s="4"/>
      <c r="E437" s="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40"/>
      <c r="R437" s="41"/>
      <c r="S437" s="42"/>
      <c r="Y437" s="62"/>
    </row>
    <row r="438" ht="15.75" customHeight="1" spans="4:25">
      <c r="D438" s="4"/>
      <c r="E438" s="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40"/>
      <c r="R438" s="41"/>
      <c r="S438" s="42"/>
      <c r="Y438" s="62"/>
    </row>
    <row r="439" ht="15.75" customHeight="1" spans="4:25">
      <c r="D439" s="4"/>
      <c r="E439" s="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40"/>
      <c r="R439" s="41"/>
      <c r="S439" s="42"/>
      <c r="Y439" s="62"/>
    </row>
    <row r="440" ht="15.75" customHeight="1" spans="4:25">
      <c r="D440" s="4"/>
      <c r="E440" s="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40"/>
      <c r="R440" s="41"/>
      <c r="S440" s="42"/>
      <c r="Y440" s="62"/>
    </row>
    <row r="441" ht="15.75" customHeight="1" spans="4:25">
      <c r="D441" s="4"/>
      <c r="E441" s="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40"/>
      <c r="R441" s="41"/>
      <c r="S441" s="42"/>
      <c r="Y441" s="62"/>
    </row>
    <row r="442" ht="15.75" customHeight="1" spans="4:25">
      <c r="D442" s="4"/>
      <c r="E442" s="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40"/>
      <c r="R442" s="41"/>
      <c r="S442" s="42"/>
      <c r="Y442" s="62"/>
    </row>
    <row r="443" ht="15.75" customHeight="1" spans="4:25">
      <c r="D443" s="4"/>
      <c r="E443" s="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40"/>
      <c r="R443" s="41"/>
      <c r="S443" s="42"/>
      <c r="Y443" s="62"/>
    </row>
    <row r="444" ht="15.75" customHeight="1" spans="4:25">
      <c r="D444" s="4"/>
      <c r="E444" s="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40"/>
      <c r="R444" s="41"/>
      <c r="S444" s="42"/>
      <c r="Y444" s="62"/>
    </row>
    <row r="445" ht="15.75" customHeight="1" spans="4:25">
      <c r="D445" s="4"/>
      <c r="E445" s="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40"/>
      <c r="R445" s="41"/>
      <c r="S445" s="42"/>
      <c r="Y445" s="62"/>
    </row>
    <row r="446" ht="15.75" customHeight="1" spans="4:25">
      <c r="D446" s="4"/>
      <c r="E446" s="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40"/>
      <c r="R446" s="41"/>
      <c r="S446" s="42"/>
      <c r="Y446" s="62"/>
    </row>
    <row r="447" ht="15.75" customHeight="1" spans="4:25">
      <c r="D447" s="4"/>
      <c r="E447" s="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40"/>
      <c r="R447" s="41"/>
      <c r="S447" s="42"/>
      <c r="Y447" s="62"/>
    </row>
    <row r="448" ht="15.75" customHeight="1" spans="4:25">
      <c r="D448" s="4"/>
      <c r="E448" s="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40"/>
      <c r="R448" s="41"/>
      <c r="S448" s="42"/>
      <c r="Y448" s="62"/>
    </row>
    <row r="449" ht="15.75" customHeight="1" spans="4:25">
      <c r="D449" s="4"/>
      <c r="E449" s="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40"/>
      <c r="R449" s="41"/>
      <c r="S449" s="42"/>
      <c r="Y449" s="62"/>
    </row>
    <row r="450" ht="15.75" customHeight="1" spans="4:25">
      <c r="D450" s="4"/>
      <c r="E450" s="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40"/>
      <c r="R450" s="41"/>
      <c r="S450" s="42"/>
      <c r="Y450" s="62"/>
    </row>
    <row r="451" ht="15.75" customHeight="1" spans="4:25">
      <c r="D451" s="4"/>
      <c r="E451" s="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40"/>
      <c r="R451" s="41"/>
      <c r="S451" s="42"/>
      <c r="Y451" s="62"/>
    </row>
    <row r="452" ht="15.75" customHeight="1" spans="4:25">
      <c r="D452" s="4"/>
      <c r="E452" s="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40"/>
      <c r="R452" s="41"/>
      <c r="S452" s="42"/>
      <c r="Y452" s="62"/>
    </row>
    <row r="453" ht="15.75" customHeight="1" spans="4:25">
      <c r="D453" s="4"/>
      <c r="E453" s="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40"/>
      <c r="R453" s="41"/>
      <c r="S453" s="42"/>
      <c r="Y453" s="62"/>
    </row>
    <row r="454" ht="15.75" customHeight="1" spans="4:25">
      <c r="D454" s="4"/>
      <c r="E454" s="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40"/>
      <c r="R454" s="41"/>
      <c r="S454" s="42"/>
      <c r="Y454" s="62"/>
    </row>
    <row r="455" ht="15.75" customHeight="1" spans="4:25">
      <c r="D455" s="4"/>
      <c r="E455" s="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40"/>
      <c r="R455" s="41"/>
      <c r="S455" s="42"/>
      <c r="Y455" s="62"/>
    </row>
    <row r="456" ht="15.75" customHeight="1" spans="4:25">
      <c r="D456" s="4"/>
      <c r="E456" s="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40"/>
      <c r="R456" s="41"/>
      <c r="S456" s="42"/>
      <c r="Y456" s="62"/>
    </row>
    <row r="457" ht="15.75" customHeight="1" spans="4:25">
      <c r="D457" s="4"/>
      <c r="E457" s="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40"/>
      <c r="R457" s="41"/>
      <c r="S457" s="42"/>
      <c r="Y457" s="62"/>
    </row>
    <row r="458" ht="15.75" customHeight="1" spans="4:25">
      <c r="D458" s="4"/>
      <c r="E458" s="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40"/>
      <c r="R458" s="41"/>
      <c r="S458" s="42"/>
      <c r="Y458" s="62"/>
    </row>
    <row r="459" ht="15.75" customHeight="1" spans="4:25">
      <c r="D459" s="4"/>
      <c r="E459" s="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40"/>
      <c r="R459" s="41"/>
      <c r="S459" s="42"/>
      <c r="Y459" s="62"/>
    </row>
    <row r="460" ht="15.75" customHeight="1" spans="4:25">
      <c r="D460" s="4"/>
      <c r="E460" s="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40"/>
      <c r="R460" s="41"/>
      <c r="S460" s="42"/>
      <c r="Y460" s="62"/>
    </row>
    <row r="461" ht="15.75" customHeight="1" spans="4:25">
      <c r="D461" s="4"/>
      <c r="E461" s="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40"/>
      <c r="R461" s="41"/>
      <c r="S461" s="42"/>
      <c r="Y461" s="62"/>
    </row>
    <row r="462" ht="15.75" customHeight="1" spans="4:25">
      <c r="D462" s="4"/>
      <c r="E462" s="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40"/>
      <c r="R462" s="41"/>
      <c r="S462" s="42"/>
      <c r="Y462" s="62"/>
    </row>
    <row r="463" ht="15.75" customHeight="1" spans="4:25">
      <c r="D463" s="4"/>
      <c r="E463" s="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40"/>
      <c r="R463" s="41"/>
      <c r="S463" s="42"/>
      <c r="Y463" s="62"/>
    </row>
    <row r="464" ht="15.75" customHeight="1" spans="4:25">
      <c r="D464" s="4"/>
      <c r="E464" s="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40"/>
      <c r="R464" s="41"/>
      <c r="S464" s="42"/>
      <c r="Y464" s="62"/>
    </row>
    <row r="465" ht="15.75" customHeight="1" spans="4:25">
      <c r="D465" s="4"/>
      <c r="E465" s="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40"/>
      <c r="R465" s="41"/>
      <c r="S465" s="42"/>
      <c r="Y465" s="62"/>
    </row>
    <row r="466" ht="15.75" customHeight="1" spans="4:25">
      <c r="D466" s="4"/>
      <c r="E466" s="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40"/>
      <c r="R466" s="41"/>
      <c r="S466" s="42"/>
      <c r="Y466" s="62"/>
    </row>
    <row r="467" ht="15.75" customHeight="1" spans="4:25">
      <c r="D467" s="4"/>
      <c r="E467" s="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40"/>
      <c r="R467" s="41"/>
      <c r="S467" s="42"/>
      <c r="Y467" s="62"/>
    </row>
    <row r="468" ht="15.75" customHeight="1" spans="4:25">
      <c r="D468" s="4"/>
      <c r="E468" s="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40"/>
      <c r="R468" s="41"/>
      <c r="S468" s="42"/>
      <c r="Y468" s="62"/>
    </row>
    <row r="469" ht="15.75" customHeight="1" spans="4:25">
      <c r="D469" s="4"/>
      <c r="E469" s="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40"/>
      <c r="R469" s="41"/>
      <c r="S469" s="42"/>
      <c r="Y469" s="62"/>
    </row>
    <row r="470" ht="15.75" customHeight="1" spans="4:25">
      <c r="D470" s="4"/>
      <c r="E470" s="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40"/>
      <c r="R470" s="41"/>
      <c r="S470" s="42"/>
      <c r="Y470" s="62"/>
    </row>
    <row r="471" ht="15.75" customHeight="1" spans="4:25">
      <c r="D471" s="4"/>
      <c r="E471" s="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40"/>
      <c r="R471" s="41"/>
      <c r="S471" s="42"/>
      <c r="Y471" s="62"/>
    </row>
    <row r="472" ht="15.75" customHeight="1" spans="4:25">
      <c r="D472" s="4"/>
      <c r="E472" s="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40"/>
      <c r="R472" s="41"/>
      <c r="S472" s="42"/>
      <c r="Y472" s="62"/>
    </row>
    <row r="473" ht="15.75" customHeight="1" spans="4:25">
      <c r="D473" s="4"/>
      <c r="E473" s="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40"/>
      <c r="R473" s="41"/>
      <c r="S473" s="42"/>
      <c r="Y473" s="62"/>
    </row>
    <row r="474" ht="15.75" customHeight="1" spans="4:25">
      <c r="D474" s="4"/>
      <c r="E474" s="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40"/>
      <c r="R474" s="41"/>
      <c r="S474" s="42"/>
      <c r="Y474" s="62"/>
    </row>
    <row r="475" ht="15.75" customHeight="1" spans="4:25">
      <c r="D475" s="4"/>
      <c r="E475" s="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40"/>
      <c r="R475" s="41"/>
      <c r="S475" s="42"/>
      <c r="Y475" s="62"/>
    </row>
    <row r="476" ht="15.75" customHeight="1" spans="4:25">
      <c r="D476" s="4"/>
      <c r="E476" s="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40"/>
      <c r="R476" s="41"/>
      <c r="S476" s="42"/>
      <c r="Y476" s="62"/>
    </row>
    <row r="477" ht="15.75" customHeight="1" spans="4:25">
      <c r="D477" s="4"/>
      <c r="E477" s="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40"/>
      <c r="R477" s="41"/>
      <c r="S477" s="42"/>
      <c r="Y477" s="62"/>
    </row>
    <row r="478" ht="15.75" customHeight="1" spans="4:25">
      <c r="D478" s="4"/>
      <c r="E478" s="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40"/>
      <c r="R478" s="41"/>
      <c r="S478" s="42"/>
      <c r="Y478" s="62"/>
    </row>
    <row r="479" ht="15.75" customHeight="1" spans="4:25">
      <c r="D479" s="4"/>
      <c r="E479" s="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40"/>
      <c r="R479" s="41"/>
      <c r="S479" s="42"/>
      <c r="Y479" s="62"/>
    </row>
    <row r="480" ht="15.75" customHeight="1" spans="4:25">
      <c r="D480" s="4"/>
      <c r="E480" s="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40"/>
      <c r="R480" s="41"/>
      <c r="S480" s="42"/>
      <c r="Y480" s="62"/>
    </row>
    <row r="481" ht="15.75" customHeight="1" spans="4:25">
      <c r="D481" s="4"/>
      <c r="E481" s="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40"/>
      <c r="R481" s="41"/>
      <c r="S481" s="42"/>
      <c r="Y481" s="62"/>
    </row>
    <row r="482" ht="15.75" customHeight="1" spans="4:25">
      <c r="D482" s="4"/>
      <c r="E482" s="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40"/>
      <c r="R482" s="41"/>
      <c r="S482" s="42"/>
      <c r="Y482" s="62"/>
    </row>
    <row r="483" ht="15.75" customHeight="1" spans="4:25">
      <c r="D483" s="4"/>
      <c r="E483" s="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40"/>
      <c r="R483" s="41"/>
      <c r="S483" s="42"/>
      <c r="Y483" s="62"/>
    </row>
    <row r="484" ht="15.75" customHeight="1" spans="4:25">
      <c r="D484" s="4"/>
      <c r="E484" s="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40"/>
      <c r="R484" s="41"/>
      <c r="S484" s="42"/>
      <c r="Y484" s="62"/>
    </row>
    <row r="485" ht="15.75" customHeight="1" spans="4:25">
      <c r="D485" s="4"/>
      <c r="E485" s="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40"/>
      <c r="R485" s="41"/>
      <c r="S485" s="42"/>
      <c r="Y485" s="62"/>
    </row>
    <row r="486" ht="15.75" customHeight="1" spans="4:25">
      <c r="D486" s="4"/>
      <c r="E486" s="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40"/>
      <c r="R486" s="41"/>
      <c r="S486" s="42"/>
      <c r="Y486" s="62"/>
    </row>
    <row r="487" ht="15.75" customHeight="1" spans="4:25">
      <c r="D487" s="4"/>
      <c r="E487" s="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40"/>
      <c r="R487" s="41"/>
      <c r="S487" s="42"/>
      <c r="Y487" s="62"/>
    </row>
    <row r="488" ht="15.75" customHeight="1" spans="4:25">
      <c r="D488" s="4"/>
      <c r="E488" s="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40"/>
      <c r="R488" s="41"/>
      <c r="S488" s="42"/>
      <c r="Y488" s="62"/>
    </row>
    <row r="489" ht="15.75" customHeight="1" spans="4:25">
      <c r="D489" s="4"/>
      <c r="E489" s="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40"/>
      <c r="R489" s="41"/>
      <c r="S489" s="42"/>
      <c r="Y489" s="62"/>
    </row>
    <row r="490" ht="15.75" customHeight="1" spans="4:25">
      <c r="D490" s="4"/>
      <c r="E490" s="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40"/>
      <c r="R490" s="41"/>
      <c r="S490" s="42"/>
      <c r="Y490" s="62"/>
    </row>
    <row r="491" ht="15.75" customHeight="1" spans="4:25">
      <c r="D491" s="4"/>
      <c r="E491" s="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40"/>
      <c r="R491" s="41"/>
      <c r="S491" s="42"/>
      <c r="Y491" s="62"/>
    </row>
    <row r="492" ht="15.75" customHeight="1" spans="4:25">
      <c r="D492" s="4"/>
      <c r="E492" s="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40"/>
      <c r="R492" s="41"/>
      <c r="S492" s="42"/>
      <c r="Y492" s="62"/>
    </row>
    <row r="493" ht="15.75" customHeight="1" spans="4:25">
      <c r="D493" s="4"/>
      <c r="E493" s="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40"/>
      <c r="R493" s="41"/>
      <c r="S493" s="42"/>
      <c r="Y493" s="62"/>
    </row>
    <row r="494" ht="15.75" customHeight="1" spans="4:25">
      <c r="D494" s="4"/>
      <c r="E494" s="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40"/>
      <c r="R494" s="41"/>
      <c r="S494" s="42"/>
      <c r="Y494" s="62"/>
    </row>
    <row r="495" ht="15.75" customHeight="1" spans="4:25">
      <c r="D495" s="4"/>
      <c r="E495" s="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40"/>
      <c r="R495" s="41"/>
      <c r="S495" s="42"/>
      <c r="Y495" s="62"/>
    </row>
    <row r="496" ht="15.75" customHeight="1" spans="4:25">
      <c r="D496" s="4"/>
      <c r="E496" s="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40"/>
      <c r="R496" s="41"/>
      <c r="S496" s="42"/>
      <c r="Y496" s="62"/>
    </row>
    <row r="497" ht="15.75" customHeight="1" spans="4:25">
      <c r="D497" s="4"/>
      <c r="E497" s="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40"/>
      <c r="R497" s="41"/>
      <c r="S497" s="42"/>
      <c r="Y497" s="62"/>
    </row>
    <row r="498" ht="15.75" customHeight="1" spans="4:25">
      <c r="D498" s="4"/>
      <c r="E498" s="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40"/>
      <c r="R498" s="41"/>
      <c r="S498" s="42"/>
      <c r="Y498" s="62"/>
    </row>
    <row r="499" ht="15.75" customHeight="1" spans="4:25">
      <c r="D499" s="4"/>
      <c r="E499" s="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40"/>
      <c r="R499" s="41"/>
      <c r="S499" s="42"/>
      <c r="Y499" s="62"/>
    </row>
    <row r="500" ht="15.75" customHeight="1" spans="4:25">
      <c r="D500" s="4"/>
      <c r="E500" s="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40"/>
      <c r="R500" s="41"/>
      <c r="S500" s="42"/>
      <c r="Y500" s="62"/>
    </row>
    <row r="501" ht="15.75" customHeight="1" spans="4:25">
      <c r="D501" s="4"/>
      <c r="E501" s="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40"/>
      <c r="R501" s="41"/>
      <c r="S501" s="42"/>
      <c r="Y501" s="62"/>
    </row>
    <row r="502" ht="15.75" customHeight="1" spans="4:25">
      <c r="D502" s="4"/>
      <c r="E502" s="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40"/>
      <c r="R502" s="41"/>
      <c r="S502" s="42"/>
      <c r="Y502" s="62"/>
    </row>
    <row r="503" ht="15.75" customHeight="1" spans="4:25">
      <c r="D503" s="4"/>
      <c r="E503" s="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40"/>
      <c r="R503" s="41"/>
      <c r="S503" s="42"/>
      <c r="Y503" s="62"/>
    </row>
    <row r="504" ht="15.75" customHeight="1" spans="4:25">
      <c r="D504" s="4"/>
      <c r="E504" s="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40"/>
      <c r="R504" s="41"/>
      <c r="S504" s="42"/>
      <c r="Y504" s="62"/>
    </row>
    <row r="505" ht="15.75" customHeight="1" spans="4:25">
      <c r="D505" s="4"/>
      <c r="E505" s="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40"/>
      <c r="R505" s="41"/>
      <c r="S505" s="42"/>
      <c r="Y505" s="62"/>
    </row>
    <row r="506" ht="15.75" customHeight="1" spans="4:25">
      <c r="D506" s="4"/>
      <c r="E506" s="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40"/>
      <c r="R506" s="41"/>
      <c r="S506" s="42"/>
      <c r="Y506" s="62"/>
    </row>
    <row r="507" ht="15.75" customHeight="1" spans="4:25">
      <c r="D507" s="4"/>
      <c r="E507" s="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40"/>
      <c r="R507" s="41"/>
      <c r="S507" s="42"/>
      <c r="Y507" s="62"/>
    </row>
    <row r="508" ht="15.75" customHeight="1" spans="4:25">
      <c r="D508" s="4"/>
      <c r="E508" s="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40"/>
      <c r="R508" s="41"/>
      <c r="S508" s="42"/>
      <c r="Y508" s="62"/>
    </row>
    <row r="509" ht="15.75" customHeight="1" spans="4:25">
      <c r="D509" s="4"/>
      <c r="E509" s="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40"/>
      <c r="R509" s="41"/>
      <c r="S509" s="42"/>
      <c r="Y509" s="62"/>
    </row>
    <row r="510" ht="15.75" customHeight="1" spans="4:25">
      <c r="D510" s="4"/>
      <c r="E510" s="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40"/>
      <c r="R510" s="41"/>
      <c r="S510" s="42"/>
      <c r="Y510" s="62"/>
    </row>
    <row r="511" ht="15.75" customHeight="1" spans="4:25">
      <c r="D511" s="4"/>
      <c r="E511" s="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40"/>
      <c r="R511" s="41"/>
      <c r="S511" s="42"/>
      <c r="Y511" s="62"/>
    </row>
    <row r="512" ht="15.75" customHeight="1" spans="4:25">
      <c r="D512" s="4"/>
      <c r="E512" s="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40"/>
      <c r="R512" s="41"/>
      <c r="S512" s="42"/>
      <c r="Y512" s="62"/>
    </row>
    <row r="513" ht="15.75" customHeight="1" spans="4:25">
      <c r="D513" s="4"/>
      <c r="E513" s="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40"/>
      <c r="R513" s="41"/>
      <c r="S513" s="42"/>
      <c r="Y513" s="62"/>
    </row>
    <row r="514" ht="15.75" customHeight="1" spans="4:25">
      <c r="D514" s="4"/>
      <c r="E514" s="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40"/>
      <c r="R514" s="41"/>
      <c r="S514" s="42"/>
      <c r="Y514" s="62"/>
    </row>
    <row r="515" ht="15.75" customHeight="1" spans="4:25">
      <c r="D515" s="4"/>
      <c r="E515" s="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40"/>
      <c r="R515" s="41"/>
      <c r="S515" s="42"/>
      <c r="Y515" s="62"/>
    </row>
    <row r="516" ht="15.75" customHeight="1" spans="4:25">
      <c r="D516" s="4"/>
      <c r="E516" s="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40"/>
      <c r="R516" s="41"/>
      <c r="S516" s="42"/>
      <c r="Y516" s="62"/>
    </row>
    <row r="517" ht="15.75" customHeight="1" spans="4:25">
      <c r="D517" s="4"/>
      <c r="E517" s="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40"/>
      <c r="R517" s="41"/>
      <c r="S517" s="42"/>
      <c r="Y517" s="62"/>
    </row>
    <row r="518" ht="15.75" customHeight="1" spans="4:25">
      <c r="D518" s="4"/>
      <c r="E518" s="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40"/>
      <c r="R518" s="41"/>
      <c r="S518" s="42"/>
      <c r="Y518" s="62"/>
    </row>
    <row r="519" ht="15.75" customHeight="1" spans="4:25">
      <c r="D519" s="4"/>
      <c r="E519" s="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40"/>
      <c r="R519" s="41"/>
      <c r="S519" s="42"/>
      <c r="Y519" s="62"/>
    </row>
    <row r="520" ht="15.75" customHeight="1" spans="4:25">
      <c r="D520" s="4"/>
      <c r="E520" s="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40"/>
      <c r="R520" s="41"/>
      <c r="S520" s="42"/>
      <c r="Y520" s="62"/>
    </row>
    <row r="521" ht="15.75" customHeight="1" spans="4:25">
      <c r="D521" s="4"/>
      <c r="E521" s="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40"/>
      <c r="R521" s="41"/>
      <c r="S521" s="42"/>
      <c r="Y521" s="62"/>
    </row>
    <row r="522" ht="15.75" customHeight="1" spans="4:25">
      <c r="D522" s="4"/>
      <c r="E522" s="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40"/>
      <c r="R522" s="41"/>
      <c r="S522" s="42"/>
      <c r="Y522" s="62"/>
    </row>
    <row r="523" ht="15.75" customHeight="1" spans="4:25">
      <c r="D523" s="4"/>
      <c r="E523" s="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40"/>
      <c r="R523" s="41"/>
      <c r="S523" s="42"/>
      <c r="Y523" s="62"/>
    </row>
    <row r="524" ht="15.75" customHeight="1" spans="4:25">
      <c r="D524" s="4"/>
      <c r="E524" s="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40"/>
      <c r="R524" s="41"/>
      <c r="S524" s="42"/>
      <c r="Y524" s="62"/>
    </row>
    <row r="525" ht="15.75" customHeight="1" spans="4:25">
      <c r="D525" s="4"/>
      <c r="E525" s="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40"/>
      <c r="R525" s="41"/>
      <c r="S525" s="42"/>
      <c r="Y525" s="62"/>
    </row>
    <row r="526" ht="15.75" customHeight="1" spans="4:25">
      <c r="D526" s="4"/>
      <c r="E526" s="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40"/>
      <c r="R526" s="41"/>
      <c r="S526" s="42"/>
      <c r="Y526" s="62"/>
    </row>
    <row r="527" ht="15.75" customHeight="1" spans="4:25">
      <c r="D527" s="4"/>
      <c r="E527" s="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40"/>
      <c r="R527" s="41"/>
      <c r="S527" s="42"/>
      <c r="Y527" s="62"/>
    </row>
    <row r="528" ht="15.75" customHeight="1" spans="4:25">
      <c r="D528" s="4"/>
      <c r="E528" s="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40"/>
      <c r="R528" s="41"/>
      <c r="S528" s="42"/>
      <c r="Y528" s="62"/>
    </row>
    <row r="529" ht="15.75" customHeight="1" spans="4:25">
      <c r="D529" s="4"/>
      <c r="E529" s="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40"/>
      <c r="R529" s="41"/>
      <c r="S529" s="42"/>
      <c r="Y529" s="62"/>
    </row>
    <row r="530" ht="15.75" customHeight="1" spans="4:25">
      <c r="D530" s="4"/>
      <c r="E530" s="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40"/>
      <c r="R530" s="41"/>
      <c r="S530" s="42"/>
      <c r="Y530" s="62"/>
    </row>
    <row r="531" ht="15.75" customHeight="1" spans="4:25">
      <c r="D531" s="4"/>
      <c r="E531" s="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40"/>
      <c r="R531" s="41"/>
      <c r="S531" s="42"/>
      <c r="Y531" s="62"/>
    </row>
    <row r="532" ht="15.75" customHeight="1" spans="4:25">
      <c r="D532" s="4"/>
      <c r="E532" s="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40"/>
      <c r="R532" s="41"/>
      <c r="S532" s="42"/>
      <c r="Y532" s="62"/>
    </row>
    <row r="533" ht="15.75" customHeight="1" spans="4:25">
      <c r="D533" s="4"/>
      <c r="E533" s="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40"/>
      <c r="R533" s="41"/>
      <c r="S533" s="42"/>
      <c r="Y533" s="62"/>
    </row>
    <row r="534" ht="15.75" customHeight="1" spans="4:25">
      <c r="D534" s="4"/>
      <c r="E534" s="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40"/>
      <c r="R534" s="41"/>
      <c r="S534" s="42"/>
      <c r="Y534" s="62"/>
    </row>
    <row r="535" ht="15.75" customHeight="1" spans="4:25">
      <c r="D535" s="4"/>
      <c r="E535" s="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40"/>
      <c r="R535" s="41"/>
      <c r="S535" s="42"/>
      <c r="Y535" s="62"/>
    </row>
    <row r="536" ht="15.75" customHeight="1" spans="4:25">
      <c r="D536" s="4"/>
      <c r="E536" s="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40"/>
      <c r="R536" s="41"/>
      <c r="S536" s="42"/>
      <c r="Y536" s="62"/>
    </row>
    <row r="537" ht="15.75" customHeight="1" spans="4:25">
      <c r="D537" s="4"/>
      <c r="E537" s="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40"/>
      <c r="R537" s="41"/>
      <c r="S537" s="42"/>
      <c r="Y537" s="62"/>
    </row>
    <row r="538" ht="15.75" customHeight="1" spans="4:25">
      <c r="D538" s="4"/>
      <c r="E538" s="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40"/>
      <c r="R538" s="41"/>
      <c r="S538" s="42"/>
      <c r="Y538" s="62"/>
    </row>
    <row r="539" ht="15.75" customHeight="1" spans="4:25">
      <c r="D539" s="4"/>
      <c r="E539" s="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40"/>
      <c r="R539" s="41"/>
      <c r="S539" s="42"/>
      <c r="Y539" s="62"/>
    </row>
    <row r="540" ht="15.75" customHeight="1" spans="4:25">
      <c r="D540" s="4"/>
      <c r="E540" s="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40"/>
      <c r="R540" s="41"/>
      <c r="S540" s="42"/>
      <c r="Y540" s="62"/>
    </row>
    <row r="541" ht="15.75" customHeight="1" spans="4:25">
      <c r="D541" s="4"/>
      <c r="E541" s="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40"/>
      <c r="R541" s="41"/>
      <c r="S541" s="42"/>
      <c r="Y541" s="62"/>
    </row>
    <row r="542" ht="15.75" customHeight="1" spans="4:25">
      <c r="D542" s="4"/>
      <c r="E542" s="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40"/>
      <c r="R542" s="41"/>
      <c r="S542" s="42"/>
      <c r="Y542" s="62"/>
    </row>
    <row r="543" ht="15.75" customHeight="1" spans="4:25">
      <c r="D543" s="4"/>
      <c r="E543" s="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40"/>
      <c r="R543" s="41"/>
      <c r="S543" s="42"/>
      <c r="Y543" s="62"/>
    </row>
    <row r="544" ht="15.75" customHeight="1" spans="4:25">
      <c r="D544" s="4"/>
      <c r="E544" s="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40"/>
      <c r="R544" s="41"/>
      <c r="S544" s="42"/>
      <c r="Y544" s="62"/>
    </row>
    <row r="545" ht="15.75" customHeight="1" spans="4:25">
      <c r="D545" s="4"/>
      <c r="E545" s="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40"/>
      <c r="R545" s="41"/>
      <c r="S545" s="42"/>
      <c r="Y545" s="62"/>
    </row>
    <row r="546" ht="15.75" customHeight="1" spans="4:25">
      <c r="D546" s="4"/>
      <c r="E546" s="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40"/>
      <c r="R546" s="41"/>
      <c r="S546" s="42"/>
      <c r="Y546" s="62"/>
    </row>
    <row r="547" ht="15.75" customHeight="1" spans="4:25">
      <c r="D547" s="4"/>
      <c r="E547" s="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40"/>
      <c r="R547" s="41"/>
      <c r="S547" s="42"/>
      <c r="Y547" s="62"/>
    </row>
    <row r="548" ht="15.75" customHeight="1" spans="4:25">
      <c r="D548" s="4"/>
      <c r="E548" s="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40"/>
      <c r="R548" s="41"/>
      <c r="S548" s="42"/>
      <c r="Y548" s="62"/>
    </row>
    <row r="549" ht="15.75" customHeight="1" spans="4:25">
      <c r="D549" s="4"/>
      <c r="E549" s="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40"/>
      <c r="R549" s="41"/>
      <c r="S549" s="42"/>
      <c r="Y549" s="62"/>
    </row>
    <row r="550" ht="15.75" customHeight="1" spans="4:25">
      <c r="D550" s="4"/>
      <c r="E550" s="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40"/>
      <c r="R550" s="41"/>
      <c r="S550" s="42"/>
      <c r="Y550" s="62"/>
    </row>
    <row r="551" ht="15.75" customHeight="1" spans="4:25">
      <c r="D551" s="4"/>
      <c r="E551" s="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40"/>
      <c r="R551" s="41"/>
      <c r="S551" s="42"/>
      <c r="Y551" s="62"/>
    </row>
    <row r="552" ht="15.75" customHeight="1" spans="4:25">
      <c r="D552" s="4"/>
      <c r="E552" s="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40"/>
      <c r="R552" s="41"/>
      <c r="S552" s="42"/>
      <c r="Y552" s="62"/>
    </row>
    <row r="553" ht="15.75" customHeight="1" spans="4:25">
      <c r="D553" s="4"/>
      <c r="E553" s="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40"/>
      <c r="R553" s="41"/>
      <c r="S553" s="42"/>
      <c r="Y553" s="62"/>
    </row>
    <row r="554" ht="15.75" customHeight="1" spans="4:25">
      <c r="D554" s="4"/>
      <c r="E554" s="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40"/>
      <c r="R554" s="41"/>
      <c r="S554" s="42"/>
      <c r="Y554" s="62"/>
    </row>
    <row r="555" ht="15.75" customHeight="1" spans="4:25">
      <c r="D555" s="4"/>
      <c r="E555" s="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40"/>
      <c r="R555" s="41"/>
      <c r="S555" s="42"/>
      <c r="Y555" s="62"/>
    </row>
    <row r="556" ht="15.75" customHeight="1" spans="4:25">
      <c r="D556" s="4"/>
      <c r="E556" s="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40"/>
      <c r="R556" s="41"/>
      <c r="S556" s="42"/>
      <c r="Y556" s="62"/>
    </row>
    <row r="557" ht="15.75" customHeight="1" spans="4:25">
      <c r="D557" s="4"/>
      <c r="E557" s="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40"/>
      <c r="R557" s="41"/>
      <c r="S557" s="42"/>
      <c r="Y557" s="62"/>
    </row>
    <row r="558" ht="15.75" customHeight="1" spans="4:25">
      <c r="D558" s="4"/>
      <c r="E558" s="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40"/>
      <c r="R558" s="41"/>
      <c r="S558" s="42"/>
      <c r="Y558" s="62"/>
    </row>
    <row r="559" ht="15.75" customHeight="1" spans="4:25">
      <c r="D559" s="4"/>
      <c r="E559" s="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40"/>
      <c r="R559" s="41"/>
      <c r="S559" s="42"/>
      <c r="Y559" s="62"/>
    </row>
    <row r="560" ht="15.75" customHeight="1" spans="4:25">
      <c r="D560" s="4"/>
      <c r="E560" s="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40"/>
      <c r="R560" s="41"/>
      <c r="S560" s="42"/>
      <c r="Y560" s="62"/>
    </row>
    <row r="561" ht="15.75" customHeight="1" spans="4:25">
      <c r="D561" s="4"/>
      <c r="E561" s="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40"/>
      <c r="R561" s="41"/>
      <c r="S561" s="42"/>
      <c r="Y561" s="62"/>
    </row>
    <row r="562" ht="15.75" customHeight="1" spans="4:25">
      <c r="D562" s="4"/>
      <c r="E562" s="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40"/>
      <c r="R562" s="41"/>
      <c r="S562" s="42"/>
      <c r="Y562" s="62"/>
    </row>
    <row r="563" ht="15.75" customHeight="1" spans="4:25">
      <c r="D563" s="4"/>
      <c r="E563" s="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40"/>
      <c r="R563" s="41"/>
      <c r="S563" s="42"/>
      <c r="Y563" s="62"/>
    </row>
    <row r="564" ht="15.75" customHeight="1" spans="4:25">
      <c r="D564" s="4"/>
      <c r="E564" s="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40"/>
      <c r="R564" s="41"/>
      <c r="S564" s="42"/>
      <c r="Y564" s="62"/>
    </row>
    <row r="565" ht="15.75" customHeight="1" spans="4:25">
      <c r="D565" s="4"/>
      <c r="E565" s="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40"/>
      <c r="R565" s="41"/>
      <c r="S565" s="42"/>
      <c r="Y565" s="62"/>
    </row>
    <row r="566" ht="15.75" customHeight="1" spans="4:25">
      <c r="D566" s="4"/>
      <c r="E566" s="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40"/>
      <c r="R566" s="41"/>
      <c r="S566" s="42"/>
      <c r="Y566" s="62"/>
    </row>
    <row r="567" ht="15.75" customHeight="1" spans="4:25">
      <c r="D567" s="4"/>
      <c r="E567" s="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40"/>
      <c r="R567" s="41"/>
      <c r="S567" s="42"/>
      <c r="Y567" s="62"/>
    </row>
    <row r="568" ht="15.75" customHeight="1" spans="4:25">
      <c r="D568" s="4"/>
      <c r="E568" s="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40"/>
      <c r="R568" s="41"/>
      <c r="S568" s="42"/>
      <c r="Y568" s="62"/>
    </row>
    <row r="569" ht="15.75" customHeight="1" spans="4:25">
      <c r="D569" s="4"/>
      <c r="E569" s="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40"/>
      <c r="R569" s="41"/>
      <c r="S569" s="42"/>
      <c r="Y569" s="62"/>
    </row>
    <row r="570" ht="15.75" customHeight="1" spans="4:25">
      <c r="D570" s="4"/>
      <c r="E570" s="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40"/>
      <c r="R570" s="41"/>
      <c r="S570" s="42"/>
      <c r="Y570" s="62"/>
    </row>
    <row r="571" ht="15.75" customHeight="1" spans="4:25">
      <c r="D571" s="4"/>
      <c r="E571" s="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40"/>
      <c r="R571" s="41"/>
      <c r="S571" s="42"/>
      <c r="Y571" s="62"/>
    </row>
    <row r="572" ht="15.75" customHeight="1" spans="4:25">
      <c r="D572" s="4"/>
      <c r="E572" s="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40"/>
      <c r="R572" s="41"/>
      <c r="S572" s="42"/>
      <c r="Y572" s="62"/>
    </row>
    <row r="573" ht="15.75" customHeight="1" spans="4:25">
      <c r="D573" s="4"/>
      <c r="E573" s="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40"/>
      <c r="R573" s="41"/>
      <c r="S573" s="42"/>
      <c r="Y573" s="62"/>
    </row>
    <row r="574" ht="15.75" customHeight="1" spans="4:25">
      <c r="D574" s="4"/>
      <c r="E574" s="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40"/>
      <c r="R574" s="41"/>
      <c r="S574" s="42"/>
      <c r="Y574" s="62"/>
    </row>
    <row r="575" ht="15.75" customHeight="1" spans="4:25">
      <c r="D575" s="4"/>
      <c r="E575" s="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40"/>
      <c r="R575" s="41"/>
      <c r="S575" s="42"/>
      <c r="Y575" s="62"/>
    </row>
    <row r="576" ht="15.75" customHeight="1" spans="4:25">
      <c r="D576" s="4"/>
      <c r="E576" s="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40"/>
      <c r="R576" s="41"/>
      <c r="S576" s="42"/>
      <c r="Y576" s="62"/>
    </row>
    <row r="577" ht="15.75" customHeight="1" spans="4:25">
      <c r="D577" s="4"/>
      <c r="E577" s="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40"/>
      <c r="R577" s="41"/>
      <c r="S577" s="42"/>
      <c r="Y577" s="62"/>
    </row>
    <row r="578" ht="15.75" customHeight="1" spans="4:25">
      <c r="D578" s="4"/>
      <c r="E578" s="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40"/>
      <c r="R578" s="41"/>
      <c r="S578" s="42"/>
      <c r="Y578" s="62"/>
    </row>
    <row r="579" ht="15.75" customHeight="1" spans="4:25">
      <c r="D579" s="4"/>
      <c r="E579" s="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40"/>
      <c r="R579" s="41"/>
      <c r="S579" s="42"/>
      <c r="Y579" s="62"/>
    </row>
    <row r="580" ht="15.75" customHeight="1" spans="4:25">
      <c r="D580" s="4"/>
      <c r="E580" s="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40"/>
      <c r="R580" s="41"/>
      <c r="S580" s="42"/>
      <c r="Y580" s="62"/>
    </row>
    <row r="581" ht="15.75" customHeight="1" spans="4:25">
      <c r="D581" s="4"/>
      <c r="E581" s="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40"/>
      <c r="R581" s="41"/>
      <c r="S581" s="42"/>
      <c r="Y581" s="62"/>
    </row>
    <row r="582" ht="15.75" customHeight="1" spans="4:25">
      <c r="D582" s="4"/>
      <c r="E582" s="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40"/>
      <c r="R582" s="41"/>
      <c r="S582" s="42"/>
      <c r="Y582" s="62"/>
    </row>
    <row r="583" ht="15.75" customHeight="1" spans="4:25">
      <c r="D583" s="4"/>
      <c r="E583" s="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40"/>
      <c r="R583" s="41"/>
      <c r="S583" s="42"/>
      <c r="Y583" s="62"/>
    </row>
    <row r="584" ht="15.75" customHeight="1" spans="4:25">
      <c r="D584" s="4"/>
      <c r="E584" s="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40"/>
      <c r="R584" s="41"/>
      <c r="S584" s="42"/>
      <c r="Y584" s="62"/>
    </row>
    <row r="585" ht="15.75" customHeight="1" spans="4:25">
      <c r="D585" s="4"/>
      <c r="E585" s="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40"/>
      <c r="R585" s="41"/>
      <c r="S585" s="42"/>
      <c r="Y585" s="62"/>
    </row>
    <row r="586" ht="15.75" customHeight="1" spans="4:25">
      <c r="D586" s="4"/>
      <c r="E586" s="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40"/>
      <c r="R586" s="41"/>
      <c r="S586" s="42"/>
      <c r="Y586" s="62"/>
    </row>
    <row r="587" ht="15.75" customHeight="1" spans="4:25">
      <c r="D587" s="4"/>
      <c r="E587" s="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40"/>
      <c r="R587" s="41"/>
      <c r="S587" s="42"/>
      <c r="Y587" s="62"/>
    </row>
    <row r="588" ht="15.75" customHeight="1" spans="4:25">
      <c r="D588" s="4"/>
      <c r="E588" s="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40"/>
      <c r="R588" s="41"/>
      <c r="S588" s="42"/>
      <c r="Y588" s="62"/>
    </row>
    <row r="589" ht="15.75" customHeight="1" spans="4:25">
      <c r="D589" s="4"/>
      <c r="E589" s="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40"/>
      <c r="R589" s="41"/>
      <c r="S589" s="42"/>
      <c r="Y589" s="62"/>
    </row>
    <row r="590" ht="15.75" customHeight="1" spans="4:25">
      <c r="D590" s="4"/>
      <c r="E590" s="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40"/>
      <c r="R590" s="41"/>
      <c r="S590" s="42"/>
      <c r="Y590" s="62"/>
    </row>
    <row r="591" ht="15.75" customHeight="1" spans="4:25">
      <c r="D591" s="4"/>
      <c r="E591" s="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40"/>
      <c r="R591" s="41"/>
      <c r="S591" s="42"/>
      <c r="Y591" s="62"/>
    </row>
    <row r="592" ht="15.75" customHeight="1" spans="4:25">
      <c r="D592" s="4"/>
      <c r="E592" s="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40"/>
      <c r="R592" s="41"/>
      <c r="S592" s="42"/>
      <c r="Y592" s="62"/>
    </row>
    <row r="593" ht="15.75" customHeight="1" spans="4:25">
      <c r="D593" s="4"/>
      <c r="E593" s="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40"/>
      <c r="R593" s="41"/>
      <c r="S593" s="42"/>
      <c r="Y593" s="62"/>
    </row>
    <row r="594" ht="15.75" customHeight="1" spans="4:25">
      <c r="D594" s="4"/>
      <c r="E594" s="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40"/>
      <c r="R594" s="41"/>
      <c r="S594" s="42"/>
      <c r="Y594" s="62"/>
    </row>
    <row r="595" ht="15.75" customHeight="1" spans="4:25">
      <c r="D595" s="4"/>
      <c r="E595" s="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40"/>
      <c r="R595" s="41"/>
      <c r="S595" s="42"/>
      <c r="Y595" s="62"/>
    </row>
    <row r="596" ht="15.75" customHeight="1" spans="4:25">
      <c r="D596" s="4"/>
      <c r="E596" s="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40"/>
      <c r="R596" s="41"/>
      <c r="S596" s="42"/>
      <c r="Y596" s="62"/>
    </row>
    <row r="597" ht="15.75" customHeight="1" spans="4:25">
      <c r="D597" s="4"/>
      <c r="E597" s="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40"/>
      <c r="R597" s="41"/>
      <c r="S597" s="42"/>
      <c r="Y597" s="62"/>
    </row>
    <row r="598" ht="15.75" customHeight="1" spans="4:25">
      <c r="D598" s="4"/>
      <c r="E598" s="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40"/>
      <c r="R598" s="41"/>
      <c r="S598" s="42"/>
      <c r="Y598" s="62"/>
    </row>
    <row r="599" ht="15.75" customHeight="1" spans="4:25">
      <c r="D599" s="4"/>
      <c r="E599" s="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40"/>
      <c r="R599" s="41"/>
      <c r="S599" s="42"/>
      <c r="Y599" s="62"/>
    </row>
    <row r="600" ht="15.75" customHeight="1" spans="4:25">
      <c r="D600" s="4"/>
      <c r="E600" s="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40"/>
      <c r="R600" s="41"/>
      <c r="S600" s="42"/>
      <c r="Y600" s="62"/>
    </row>
    <row r="601" ht="15.75" customHeight="1" spans="4:25">
      <c r="D601" s="4"/>
      <c r="E601" s="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40"/>
      <c r="R601" s="41"/>
      <c r="S601" s="42"/>
      <c r="Y601" s="62"/>
    </row>
    <row r="602" ht="15.75" customHeight="1" spans="4:25">
      <c r="D602" s="4"/>
      <c r="E602" s="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40"/>
      <c r="R602" s="41"/>
      <c r="S602" s="42"/>
      <c r="Y602" s="62"/>
    </row>
    <row r="603" ht="15.75" customHeight="1" spans="4:25">
      <c r="D603" s="4"/>
      <c r="E603" s="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40"/>
      <c r="R603" s="41"/>
      <c r="S603" s="42"/>
      <c r="Y603" s="62"/>
    </row>
    <row r="604" ht="15.75" customHeight="1" spans="4:25">
      <c r="D604" s="4"/>
      <c r="E604" s="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40"/>
      <c r="R604" s="41"/>
      <c r="S604" s="42"/>
      <c r="Y604" s="62"/>
    </row>
    <row r="605" ht="15.75" customHeight="1" spans="4:25">
      <c r="D605" s="4"/>
      <c r="E605" s="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40"/>
      <c r="R605" s="41"/>
      <c r="S605" s="42"/>
      <c r="Y605" s="62"/>
    </row>
    <row r="606" ht="15.75" customHeight="1" spans="4:25">
      <c r="D606" s="4"/>
      <c r="E606" s="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40"/>
      <c r="R606" s="41"/>
      <c r="S606" s="42"/>
      <c r="Y606" s="62"/>
    </row>
    <row r="607" ht="15.75" customHeight="1" spans="4:25">
      <c r="D607" s="4"/>
      <c r="E607" s="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40"/>
      <c r="R607" s="41"/>
      <c r="S607" s="42"/>
      <c r="Y607" s="62"/>
    </row>
    <row r="608" ht="15.75" customHeight="1" spans="4:25">
      <c r="D608" s="4"/>
      <c r="E608" s="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40"/>
      <c r="R608" s="41"/>
      <c r="S608" s="42"/>
      <c r="Y608" s="62"/>
    </row>
    <row r="609" ht="15.75" customHeight="1" spans="4:25">
      <c r="D609" s="4"/>
      <c r="E609" s="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40"/>
      <c r="R609" s="41"/>
      <c r="S609" s="42"/>
      <c r="Y609" s="62"/>
    </row>
    <row r="610" ht="15.75" customHeight="1" spans="4:25">
      <c r="D610" s="4"/>
      <c r="E610" s="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40"/>
      <c r="R610" s="41"/>
      <c r="S610" s="42"/>
      <c r="Y610" s="62"/>
    </row>
    <row r="611" ht="15.75" customHeight="1" spans="4:25">
      <c r="D611" s="4"/>
      <c r="E611" s="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40"/>
      <c r="R611" s="41"/>
      <c r="S611" s="42"/>
      <c r="Y611" s="62"/>
    </row>
    <row r="612" ht="15.75" customHeight="1" spans="4:25">
      <c r="D612" s="4"/>
      <c r="E612" s="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40"/>
      <c r="R612" s="41"/>
      <c r="S612" s="42"/>
      <c r="Y612" s="62"/>
    </row>
    <row r="613" ht="15.75" customHeight="1" spans="4:25">
      <c r="D613" s="4"/>
      <c r="E613" s="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40"/>
      <c r="R613" s="41"/>
      <c r="S613" s="42"/>
      <c r="Y613" s="62"/>
    </row>
    <row r="614" ht="15.75" customHeight="1" spans="4:25">
      <c r="D614" s="4"/>
      <c r="E614" s="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40"/>
      <c r="R614" s="41"/>
      <c r="S614" s="42"/>
      <c r="Y614" s="62"/>
    </row>
    <row r="615" ht="15.75" customHeight="1" spans="4:25">
      <c r="D615" s="4"/>
      <c r="E615" s="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40"/>
      <c r="R615" s="41"/>
      <c r="S615" s="42"/>
      <c r="Y615" s="62"/>
    </row>
    <row r="616" ht="15.75" customHeight="1" spans="4:25">
      <c r="D616" s="4"/>
      <c r="E616" s="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40"/>
      <c r="R616" s="41"/>
      <c r="S616" s="42"/>
      <c r="Y616" s="62"/>
    </row>
    <row r="617" ht="15.75" customHeight="1" spans="4:25">
      <c r="D617" s="4"/>
      <c r="E617" s="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40"/>
      <c r="R617" s="41"/>
      <c r="S617" s="42"/>
      <c r="Y617" s="62"/>
    </row>
    <row r="618" ht="15.75" customHeight="1" spans="4:25">
      <c r="D618" s="4"/>
      <c r="E618" s="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40"/>
      <c r="R618" s="41"/>
      <c r="S618" s="42"/>
      <c r="Y618" s="62"/>
    </row>
    <row r="619" ht="15.75" customHeight="1" spans="4:25">
      <c r="D619" s="4"/>
      <c r="E619" s="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40"/>
      <c r="R619" s="41"/>
      <c r="S619" s="42"/>
      <c r="Y619" s="62"/>
    </row>
    <row r="620" ht="15.75" customHeight="1" spans="4:25">
      <c r="D620" s="4"/>
      <c r="E620" s="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40"/>
      <c r="R620" s="41"/>
      <c r="S620" s="42"/>
      <c r="Y620" s="62"/>
    </row>
    <row r="621" ht="15.75" customHeight="1" spans="4:25">
      <c r="D621" s="4"/>
      <c r="E621" s="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40"/>
      <c r="R621" s="41"/>
      <c r="S621" s="42"/>
      <c r="Y621" s="62"/>
    </row>
    <row r="622" ht="15.75" customHeight="1" spans="4:25">
      <c r="D622" s="4"/>
      <c r="E622" s="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40"/>
      <c r="R622" s="41"/>
      <c r="S622" s="42"/>
      <c r="Y622" s="62"/>
    </row>
    <row r="623" ht="15.75" customHeight="1" spans="4:25">
      <c r="D623" s="4"/>
      <c r="E623" s="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40"/>
      <c r="R623" s="41"/>
      <c r="S623" s="42"/>
      <c r="Y623" s="62"/>
    </row>
    <row r="624" ht="15.75" customHeight="1" spans="4:25">
      <c r="D624" s="4"/>
      <c r="E624" s="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40"/>
      <c r="R624" s="41"/>
      <c r="S624" s="42"/>
      <c r="Y624" s="62"/>
    </row>
    <row r="625" ht="15.75" customHeight="1" spans="4:25">
      <c r="D625" s="4"/>
      <c r="E625" s="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40"/>
      <c r="R625" s="41"/>
      <c r="S625" s="42"/>
      <c r="Y625" s="62"/>
    </row>
    <row r="626" ht="15.75" customHeight="1" spans="4:25">
      <c r="D626" s="4"/>
      <c r="E626" s="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40"/>
      <c r="R626" s="41"/>
      <c r="S626" s="42"/>
      <c r="Y626" s="62"/>
    </row>
    <row r="627" ht="15.75" customHeight="1" spans="4:25">
      <c r="D627" s="4"/>
      <c r="E627" s="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40"/>
      <c r="R627" s="41"/>
      <c r="S627" s="42"/>
      <c r="Y627" s="62"/>
    </row>
    <row r="628" ht="15.75" customHeight="1" spans="4:25">
      <c r="D628" s="4"/>
      <c r="E628" s="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40"/>
      <c r="R628" s="41"/>
      <c r="S628" s="42"/>
      <c r="Y628" s="62"/>
    </row>
    <row r="629" ht="15.75" customHeight="1" spans="4:25">
      <c r="D629" s="4"/>
      <c r="E629" s="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40"/>
      <c r="R629" s="41"/>
      <c r="S629" s="42"/>
      <c r="Y629" s="62"/>
    </row>
    <row r="630" ht="15.75" customHeight="1" spans="4:25">
      <c r="D630" s="4"/>
      <c r="E630" s="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40"/>
      <c r="R630" s="41"/>
      <c r="S630" s="42"/>
      <c r="Y630" s="62"/>
    </row>
    <row r="631" ht="15.75" customHeight="1" spans="4:25">
      <c r="D631" s="4"/>
      <c r="E631" s="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40"/>
      <c r="R631" s="41"/>
      <c r="S631" s="42"/>
      <c r="Y631" s="62"/>
    </row>
    <row r="632" ht="15.75" customHeight="1" spans="4:25">
      <c r="D632" s="4"/>
      <c r="E632" s="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40"/>
      <c r="R632" s="41"/>
      <c r="S632" s="42"/>
      <c r="Y632" s="62"/>
    </row>
    <row r="633" ht="15.75" customHeight="1" spans="4:25">
      <c r="D633" s="4"/>
      <c r="E633" s="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40"/>
      <c r="R633" s="41"/>
      <c r="S633" s="42"/>
      <c r="Y633" s="62"/>
    </row>
    <row r="634" ht="15.75" customHeight="1" spans="4:25">
      <c r="D634" s="4"/>
      <c r="E634" s="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40"/>
      <c r="R634" s="41"/>
      <c r="S634" s="42"/>
      <c r="Y634" s="62"/>
    </row>
    <row r="635" ht="15.75" customHeight="1" spans="4:25">
      <c r="D635" s="4"/>
      <c r="E635" s="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40"/>
      <c r="R635" s="41"/>
      <c r="S635" s="42"/>
      <c r="Y635" s="62"/>
    </row>
    <row r="636" ht="15.75" customHeight="1" spans="4:25">
      <c r="D636" s="4"/>
      <c r="E636" s="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40"/>
      <c r="R636" s="41"/>
      <c r="S636" s="42"/>
      <c r="Y636" s="62"/>
    </row>
    <row r="637" ht="15.75" customHeight="1" spans="4:25">
      <c r="D637" s="4"/>
      <c r="E637" s="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40"/>
      <c r="R637" s="41"/>
      <c r="S637" s="42"/>
      <c r="Y637" s="62"/>
    </row>
    <row r="638" ht="15.75" customHeight="1" spans="4:25">
      <c r="D638" s="4"/>
      <c r="E638" s="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40"/>
      <c r="R638" s="41"/>
      <c r="S638" s="42"/>
      <c r="Y638" s="62"/>
    </row>
    <row r="639" ht="15.75" customHeight="1" spans="4:25">
      <c r="D639" s="4"/>
      <c r="E639" s="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40"/>
      <c r="R639" s="41"/>
      <c r="S639" s="42"/>
      <c r="Y639" s="62"/>
    </row>
    <row r="640" ht="15.75" customHeight="1" spans="4:25">
      <c r="D640" s="4"/>
      <c r="E640" s="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40"/>
      <c r="R640" s="41"/>
      <c r="S640" s="42"/>
      <c r="Y640" s="62"/>
    </row>
    <row r="641" ht="15.75" customHeight="1" spans="4:25">
      <c r="D641" s="4"/>
      <c r="E641" s="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40"/>
      <c r="R641" s="41"/>
      <c r="S641" s="42"/>
      <c r="Y641" s="62"/>
    </row>
    <row r="642" ht="15.75" customHeight="1" spans="4:25">
      <c r="D642" s="4"/>
      <c r="E642" s="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40"/>
      <c r="R642" s="41"/>
      <c r="S642" s="42"/>
      <c r="Y642" s="62"/>
    </row>
    <row r="643" ht="15.75" customHeight="1" spans="4:25">
      <c r="D643" s="4"/>
      <c r="E643" s="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40"/>
      <c r="R643" s="41"/>
      <c r="S643" s="42"/>
      <c r="Y643" s="62"/>
    </row>
    <row r="644" ht="15.75" customHeight="1" spans="4:25">
      <c r="D644" s="4"/>
      <c r="E644" s="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40"/>
      <c r="R644" s="41"/>
      <c r="S644" s="42"/>
      <c r="Y644" s="62"/>
    </row>
    <row r="645" ht="15.75" customHeight="1" spans="4:25">
      <c r="D645" s="4"/>
      <c r="E645" s="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40"/>
      <c r="R645" s="41"/>
      <c r="S645" s="42"/>
      <c r="Y645" s="62"/>
    </row>
    <row r="646" ht="15.75" customHeight="1" spans="4:25">
      <c r="D646" s="4"/>
      <c r="E646" s="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40"/>
      <c r="R646" s="41"/>
      <c r="S646" s="42"/>
      <c r="Y646" s="62"/>
    </row>
    <row r="647" ht="15.75" customHeight="1" spans="4:25">
      <c r="D647" s="4"/>
      <c r="E647" s="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40"/>
      <c r="R647" s="41"/>
      <c r="S647" s="42"/>
      <c r="Y647" s="62"/>
    </row>
    <row r="648" ht="15.75" customHeight="1" spans="4:25">
      <c r="D648" s="4"/>
      <c r="E648" s="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40"/>
      <c r="R648" s="41"/>
      <c r="S648" s="42"/>
      <c r="Y648" s="62"/>
    </row>
    <row r="649" ht="15.75" customHeight="1" spans="4:25">
      <c r="D649" s="4"/>
      <c r="E649" s="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40"/>
      <c r="R649" s="41"/>
      <c r="S649" s="42"/>
      <c r="Y649" s="62"/>
    </row>
    <row r="650" ht="15.75" customHeight="1" spans="4:25">
      <c r="D650" s="4"/>
      <c r="E650" s="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40"/>
      <c r="R650" s="41"/>
      <c r="S650" s="42"/>
      <c r="Y650" s="62"/>
    </row>
    <row r="651" ht="15.75" customHeight="1" spans="4:25">
      <c r="D651" s="4"/>
      <c r="E651" s="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40"/>
      <c r="R651" s="41"/>
      <c r="S651" s="42"/>
      <c r="Y651" s="62"/>
    </row>
    <row r="652" ht="15.75" customHeight="1" spans="4:25">
      <c r="D652" s="4"/>
      <c r="E652" s="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40"/>
      <c r="R652" s="41"/>
      <c r="S652" s="42"/>
      <c r="Y652" s="62"/>
    </row>
    <row r="653" ht="15.75" customHeight="1" spans="4:25">
      <c r="D653" s="4"/>
      <c r="E653" s="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40"/>
      <c r="R653" s="41"/>
      <c r="S653" s="42"/>
      <c r="Y653" s="62"/>
    </row>
    <row r="654" ht="15.75" customHeight="1" spans="4:25">
      <c r="D654" s="4"/>
      <c r="E654" s="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40"/>
      <c r="R654" s="41"/>
      <c r="S654" s="42"/>
      <c r="Y654" s="62"/>
    </row>
    <row r="655" ht="15.75" customHeight="1" spans="4:25">
      <c r="D655" s="4"/>
      <c r="E655" s="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40"/>
      <c r="R655" s="41"/>
      <c r="S655" s="42"/>
      <c r="Y655" s="62"/>
    </row>
    <row r="656" ht="15.75" customHeight="1" spans="4:25">
      <c r="D656" s="4"/>
      <c r="E656" s="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40"/>
      <c r="R656" s="41"/>
      <c r="S656" s="42"/>
      <c r="Y656" s="62"/>
    </row>
    <row r="657" ht="15.75" customHeight="1" spans="4:25">
      <c r="D657" s="4"/>
      <c r="E657" s="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40"/>
      <c r="R657" s="41"/>
      <c r="S657" s="42"/>
      <c r="Y657" s="62"/>
    </row>
    <row r="658" ht="15.75" customHeight="1" spans="4:25">
      <c r="D658" s="4"/>
      <c r="E658" s="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40"/>
      <c r="R658" s="41"/>
      <c r="S658" s="42"/>
      <c r="Y658" s="62"/>
    </row>
    <row r="659" ht="15.75" customHeight="1" spans="4:25">
      <c r="D659" s="4"/>
      <c r="E659" s="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40"/>
      <c r="R659" s="41"/>
      <c r="S659" s="42"/>
      <c r="Y659" s="62"/>
    </row>
    <row r="660" ht="15.75" customHeight="1" spans="4:25">
      <c r="D660" s="4"/>
      <c r="E660" s="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40"/>
      <c r="R660" s="41"/>
      <c r="S660" s="42"/>
      <c r="Y660" s="62"/>
    </row>
    <row r="661" ht="15.75" customHeight="1" spans="4:25">
      <c r="D661" s="4"/>
      <c r="E661" s="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40"/>
      <c r="R661" s="41"/>
      <c r="S661" s="42"/>
      <c r="Y661" s="62"/>
    </row>
    <row r="662" ht="15.75" customHeight="1" spans="4:25">
      <c r="D662" s="4"/>
      <c r="E662" s="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40"/>
      <c r="R662" s="41"/>
      <c r="S662" s="42"/>
      <c r="Y662" s="62"/>
    </row>
    <row r="663" ht="15.75" customHeight="1" spans="4:25">
      <c r="D663" s="4"/>
      <c r="E663" s="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40"/>
      <c r="R663" s="41"/>
      <c r="S663" s="42"/>
      <c r="Y663" s="62"/>
    </row>
    <row r="664" ht="15.75" customHeight="1" spans="4:25">
      <c r="D664" s="4"/>
      <c r="E664" s="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40"/>
      <c r="R664" s="41"/>
      <c r="S664" s="42"/>
      <c r="Y664" s="62"/>
    </row>
    <row r="665" ht="15.75" customHeight="1" spans="4:25">
      <c r="D665" s="4"/>
      <c r="E665" s="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40"/>
      <c r="R665" s="41"/>
      <c r="S665" s="42"/>
      <c r="Y665" s="62"/>
    </row>
    <row r="666" ht="15.75" customHeight="1" spans="4:25">
      <c r="D666" s="4"/>
      <c r="E666" s="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40"/>
      <c r="R666" s="41"/>
      <c r="S666" s="42"/>
      <c r="Y666" s="62"/>
    </row>
    <row r="667" ht="15.75" customHeight="1" spans="4:25">
      <c r="D667" s="4"/>
      <c r="E667" s="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40"/>
      <c r="R667" s="41"/>
      <c r="S667" s="42"/>
      <c r="Y667" s="62"/>
    </row>
    <row r="668" ht="15.75" customHeight="1" spans="4:25">
      <c r="D668" s="4"/>
      <c r="E668" s="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40"/>
      <c r="R668" s="41"/>
      <c r="S668" s="42"/>
      <c r="Y668" s="62"/>
    </row>
    <row r="669" ht="15.75" customHeight="1" spans="4:25">
      <c r="D669" s="4"/>
      <c r="E669" s="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40"/>
      <c r="R669" s="41"/>
      <c r="S669" s="42"/>
      <c r="Y669" s="62"/>
    </row>
    <row r="670" ht="15.75" customHeight="1" spans="4:25">
      <c r="D670" s="4"/>
      <c r="E670" s="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40"/>
      <c r="R670" s="41"/>
      <c r="S670" s="42"/>
      <c r="Y670" s="62"/>
    </row>
    <row r="671" ht="15.75" customHeight="1" spans="4:25">
      <c r="D671" s="4"/>
      <c r="E671" s="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40"/>
      <c r="R671" s="41"/>
      <c r="S671" s="42"/>
      <c r="Y671" s="62"/>
    </row>
    <row r="672" ht="15.75" customHeight="1" spans="4:25">
      <c r="D672" s="4"/>
      <c r="E672" s="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40"/>
      <c r="R672" s="41"/>
      <c r="S672" s="42"/>
      <c r="Y672" s="62"/>
    </row>
    <row r="673" ht="15.75" customHeight="1" spans="4:25">
      <c r="D673" s="4"/>
      <c r="E673" s="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40"/>
      <c r="R673" s="41"/>
      <c r="S673" s="42"/>
      <c r="Y673" s="62"/>
    </row>
    <row r="674" ht="15.75" customHeight="1" spans="4:25">
      <c r="D674" s="4"/>
      <c r="E674" s="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40"/>
      <c r="R674" s="41"/>
      <c r="S674" s="42"/>
      <c r="Y674" s="62"/>
    </row>
    <row r="675" ht="15.75" customHeight="1" spans="4:25">
      <c r="D675" s="4"/>
      <c r="E675" s="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40"/>
      <c r="R675" s="41"/>
      <c r="S675" s="42"/>
      <c r="Y675" s="62"/>
    </row>
    <row r="676" ht="15.75" customHeight="1" spans="4:25">
      <c r="D676" s="4"/>
      <c r="E676" s="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40"/>
      <c r="R676" s="41"/>
      <c r="S676" s="42"/>
      <c r="Y676" s="62"/>
    </row>
    <row r="677" ht="15.75" customHeight="1" spans="4:25">
      <c r="D677" s="4"/>
      <c r="E677" s="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40"/>
      <c r="R677" s="41"/>
      <c r="S677" s="42"/>
      <c r="Y677" s="62"/>
    </row>
    <row r="678" ht="15.75" customHeight="1" spans="4:25">
      <c r="D678" s="4"/>
      <c r="E678" s="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40"/>
      <c r="R678" s="41"/>
      <c r="S678" s="42"/>
      <c r="Y678" s="62"/>
    </row>
    <row r="679" ht="15.75" customHeight="1" spans="4:25">
      <c r="D679" s="4"/>
      <c r="E679" s="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40"/>
      <c r="R679" s="41"/>
      <c r="S679" s="42"/>
      <c r="Y679" s="62"/>
    </row>
    <row r="680" ht="15.75" customHeight="1" spans="4:25">
      <c r="D680" s="4"/>
      <c r="E680" s="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40"/>
      <c r="R680" s="41"/>
      <c r="S680" s="42"/>
      <c r="Y680" s="62"/>
    </row>
    <row r="681" ht="15.75" customHeight="1" spans="4:25">
      <c r="D681" s="4"/>
      <c r="E681" s="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40"/>
      <c r="R681" s="41"/>
      <c r="S681" s="42"/>
      <c r="Y681" s="62"/>
    </row>
    <row r="682" ht="15.75" customHeight="1" spans="4:25">
      <c r="D682" s="4"/>
      <c r="E682" s="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40"/>
      <c r="R682" s="41"/>
      <c r="S682" s="42"/>
      <c r="Y682" s="62"/>
    </row>
    <row r="683" ht="15.75" customHeight="1" spans="4:25">
      <c r="D683" s="4"/>
      <c r="E683" s="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40"/>
      <c r="R683" s="41"/>
      <c r="S683" s="42"/>
      <c r="Y683" s="62"/>
    </row>
    <row r="684" ht="15.75" customHeight="1" spans="4:25">
      <c r="D684" s="4"/>
      <c r="E684" s="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40"/>
      <c r="R684" s="41"/>
      <c r="S684" s="42"/>
      <c r="Y684" s="62"/>
    </row>
    <row r="685" ht="15.75" customHeight="1" spans="4:25">
      <c r="D685" s="4"/>
      <c r="E685" s="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40"/>
      <c r="R685" s="41"/>
      <c r="S685" s="42"/>
      <c r="Y685" s="62"/>
    </row>
    <row r="686" ht="15.75" customHeight="1" spans="4:25">
      <c r="D686" s="4"/>
      <c r="E686" s="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40"/>
      <c r="R686" s="41"/>
      <c r="S686" s="42"/>
      <c r="Y686" s="62"/>
    </row>
    <row r="687" ht="15.75" customHeight="1" spans="4:25">
      <c r="D687" s="4"/>
      <c r="E687" s="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40"/>
      <c r="R687" s="41"/>
      <c r="S687" s="42"/>
      <c r="Y687" s="62"/>
    </row>
    <row r="688" ht="15.75" customHeight="1" spans="4:25">
      <c r="D688" s="4"/>
      <c r="E688" s="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40"/>
      <c r="R688" s="41"/>
      <c r="S688" s="42"/>
      <c r="Y688" s="62"/>
    </row>
    <row r="689" ht="15.75" customHeight="1" spans="4:25">
      <c r="D689" s="4"/>
      <c r="E689" s="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40"/>
      <c r="R689" s="41"/>
      <c r="S689" s="42"/>
      <c r="Y689" s="62"/>
    </row>
    <row r="690" ht="15.75" customHeight="1" spans="4:25">
      <c r="D690" s="4"/>
      <c r="E690" s="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40"/>
      <c r="R690" s="41"/>
      <c r="S690" s="42"/>
      <c r="Y690" s="62"/>
    </row>
    <row r="691" ht="15.75" customHeight="1" spans="4:25">
      <c r="D691" s="4"/>
      <c r="E691" s="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40"/>
      <c r="R691" s="41"/>
      <c r="S691" s="42"/>
      <c r="Y691" s="62"/>
    </row>
    <row r="692" ht="15.75" customHeight="1" spans="4:25">
      <c r="D692" s="4"/>
      <c r="E692" s="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40"/>
      <c r="R692" s="41"/>
      <c r="S692" s="42"/>
      <c r="Y692" s="62"/>
    </row>
    <row r="693" ht="15.75" customHeight="1" spans="4:25">
      <c r="D693" s="4"/>
      <c r="E693" s="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40"/>
      <c r="R693" s="41"/>
      <c r="S693" s="42"/>
      <c r="Y693" s="62"/>
    </row>
    <row r="694" ht="15.75" customHeight="1" spans="4:25">
      <c r="D694" s="4"/>
      <c r="E694" s="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40"/>
      <c r="R694" s="41"/>
      <c r="S694" s="42"/>
      <c r="Y694" s="62"/>
    </row>
    <row r="695" ht="15.75" customHeight="1" spans="4:25">
      <c r="D695" s="4"/>
      <c r="E695" s="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40"/>
      <c r="R695" s="41"/>
      <c r="S695" s="42"/>
      <c r="Y695" s="62"/>
    </row>
    <row r="696" ht="15.75" customHeight="1" spans="4:25">
      <c r="D696" s="4"/>
      <c r="E696" s="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40"/>
      <c r="R696" s="41"/>
      <c r="S696" s="42"/>
      <c r="Y696" s="62"/>
    </row>
    <row r="697" ht="15.75" customHeight="1" spans="4:25">
      <c r="D697" s="4"/>
      <c r="E697" s="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40"/>
      <c r="R697" s="41"/>
      <c r="S697" s="42"/>
      <c r="Y697" s="62"/>
    </row>
    <row r="698" ht="15.75" customHeight="1" spans="4:25">
      <c r="D698" s="4"/>
      <c r="E698" s="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40"/>
      <c r="R698" s="41"/>
      <c r="S698" s="42"/>
      <c r="Y698" s="62"/>
    </row>
    <row r="699" ht="15.75" customHeight="1" spans="4:25">
      <c r="D699" s="4"/>
      <c r="E699" s="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40"/>
      <c r="R699" s="41"/>
      <c r="S699" s="42"/>
      <c r="Y699" s="62"/>
    </row>
    <row r="700" ht="15.75" customHeight="1" spans="4:25">
      <c r="D700" s="4"/>
      <c r="E700" s="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40"/>
      <c r="R700" s="41"/>
      <c r="S700" s="42"/>
      <c r="Y700" s="62"/>
    </row>
    <row r="701" ht="15.75" customHeight="1" spans="4:25">
      <c r="D701" s="4"/>
      <c r="E701" s="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40"/>
      <c r="R701" s="41"/>
      <c r="S701" s="42"/>
      <c r="Y701" s="62"/>
    </row>
    <row r="702" ht="15.75" customHeight="1" spans="4:25">
      <c r="D702" s="4"/>
      <c r="E702" s="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40"/>
      <c r="R702" s="41"/>
      <c r="S702" s="42"/>
      <c r="Y702" s="62"/>
    </row>
    <row r="703" ht="15.75" customHeight="1" spans="4:25">
      <c r="D703" s="4"/>
      <c r="E703" s="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40"/>
      <c r="R703" s="41"/>
      <c r="S703" s="42"/>
      <c r="Y703" s="62"/>
    </row>
    <row r="704" ht="15.75" customHeight="1" spans="4:25">
      <c r="D704" s="4"/>
      <c r="E704" s="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40"/>
      <c r="R704" s="41"/>
      <c r="S704" s="42"/>
      <c r="Y704" s="62"/>
    </row>
    <row r="705" ht="15.75" customHeight="1" spans="4:25">
      <c r="D705" s="4"/>
      <c r="E705" s="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40"/>
      <c r="R705" s="41"/>
      <c r="S705" s="42"/>
      <c r="Y705" s="62"/>
    </row>
    <row r="706" ht="15.75" customHeight="1" spans="4:25">
      <c r="D706" s="4"/>
      <c r="E706" s="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40"/>
      <c r="R706" s="41"/>
      <c r="S706" s="42"/>
      <c r="Y706" s="62"/>
    </row>
    <row r="707" ht="15.75" customHeight="1" spans="4:25">
      <c r="D707" s="4"/>
      <c r="E707" s="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40"/>
      <c r="R707" s="41"/>
      <c r="S707" s="42"/>
      <c r="Y707" s="62"/>
    </row>
    <row r="708" ht="15.75" customHeight="1" spans="4:25">
      <c r="D708" s="4"/>
      <c r="E708" s="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40"/>
      <c r="R708" s="41"/>
      <c r="S708" s="42"/>
      <c r="Y708" s="62"/>
    </row>
    <row r="709" ht="15.75" customHeight="1" spans="4:25">
      <c r="D709" s="4"/>
      <c r="E709" s="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40"/>
      <c r="R709" s="41"/>
      <c r="S709" s="42"/>
      <c r="Y709" s="62"/>
    </row>
    <row r="710" ht="15.75" customHeight="1" spans="4:25">
      <c r="D710" s="4"/>
      <c r="E710" s="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40"/>
      <c r="R710" s="41"/>
      <c r="S710" s="42"/>
      <c r="Y710" s="62"/>
    </row>
    <row r="711" ht="15.75" customHeight="1" spans="4:25">
      <c r="D711" s="4"/>
      <c r="E711" s="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40"/>
      <c r="R711" s="41"/>
      <c r="S711" s="42"/>
      <c r="Y711" s="62"/>
    </row>
    <row r="712" ht="15.75" customHeight="1" spans="4:25">
      <c r="D712" s="4"/>
      <c r="E712" s="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40"/>
      <c r="R712" s="41"/>
      <c r="S712" s="42"/>
      <c r="Y712" s="62"/>
    </row>
    <row r="713" ht="15.75" customHeight="1" spans="4:25">
      <c r="D713" s="4"/>
      <c r="E713" s="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40"/>
      <c r="R713" s="41"/>
      <c r="S713" s="42"/>
      <c r="Y713" s="62"/>
    </row>
    <row r="714" ht="15.75" customHeight="1" spans="4:25">
      <c r="D714" s="4"/>
      <c r="E714" s="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40"/>
      <c r="R714" s="41"/>
      <c r="S714" s="42"/>
      <c r="Y714" s="62"/>
    </row>
    <row r="715" ht="15.75" customHeight="1" spans="4:25">
      <c r="D715" s="4"/>
      <c r="E715" s="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40"/>
      <c r="R715" s="41"/>
      <c r="S715" s="42"/>
      <c r="Y715" s="62"/>
    </row>
    <row r="716" ht="15.75" customHeight="1" spans="4:25">
      <c r="D716" s="4"/>
      <c r="E716" s="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40"/>
      <c r="R716" s="41"/>
      <c r="S716" s="42"/>
      <c r="Y716" s="62"/>
    </row>
    <row r="717" ht="15.75" customHeight="1" spans="4:25">
      <c r="D717" s="4"/>
      <c r="E717" s="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40"/>
      <c r="R717" s="41"/>
      <c r="S717" s="42"/>
      <c r="Y717" s="62"/>
    </row>
    <row r="718" ht="15.75" customHeight="1" spans="4:25">
      <c r="D718" s="4"/>
      <c r="E718" s="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40"/>
      <c r="R718" s="41"/>
      <c r="S718" s="42"/>
      <c r="Y718" s="62"/>
    </row>
    <row r="719" ht="15.75" customHeight="1" spans="4:25">
      <c r="D719" s="4"/>
      <c r="E719" s="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40"/>
      <c r="R719" s="41"/>
      <c r="S719" s="42"/>
      <c r="Y719" s="62"/>
    </row>
    <row r="720" ht="15.75" customHeight="1" spans="4:25">
      <c r="D720" s="4"/>
      <c r="E720" s="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40"/>
      <c r="R720" s="41"/>
      <c r="S720" s="42"/>
      <c r="Y720" s="62"/>
    </row>
    <row r="721" ht="15.75" customHeight="1" spans="4:25">
      <c r="D721" s="4"/>
      <c r="E721" s="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40"/>
      <c r="R721" s="41"/>
      <c r="S721" s="42"/>
      <c r="Y721" s="62"/>
    </row>
    <row r="722" ht="15.75" customHeight="1" spans="4:25">
      <c r="D722" s="4"/>
      <c r="E722" s="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40"/>
      <c r="R722" s="41"/>
      <c r="S722" s="42"/>
      <c r="Y722" s="62"/>
    </row>
    <row r="723" ht="15.75" customHeight="1" spans="4:25">
      <c r="D723" s="4"/>
      <c r="E723" s="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40"/>
      <c r="R723" s="41"/>
      <c r="S723" s="42"/>
      <c r="Y723" s="62"/>
    </row>
    <row r="724" ht="15.75" customHeight="1" spans="4:25">
      <c r="D724" s="4"/>
      <c r="E724" s="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40"/>
      <c r="R724" s="41"/>
      <c r="S724" s="42"/>
      <c r="Y724" s="62"/>
    </row>
    <row r="725" ht="15.75" customHeight="1" spans="4:25">
      <c r="D725" s="4"/>
      <c r="E725" s="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40"/>
      <c r="R725" s="41"/>
      <c r="S725" s="42"/>
      <c r="Y725" s="62"/>
    </row>
    <row r="726" ht="15.75" customHeight="1" spans="4:25">
      <c r="D726" s="4"/>
      <c r="E726" s="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40"/>
      <c r="R726" s="41"/>
      <c r="S726" s="42"/>
      <c r="Y726" s="62"/>
    </row>
    <row r="727" ht="15.75" customHeight="1" spans="4:25">
      <c r="D727" s="4"/>
      <c r="E727" s="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40"/>
      <c r="R727" s="41"/>
      <c r="S727" s="42"/>
      <c r="Y727" s="62"/>
    </row>
    <row r="728" ht="15.75" customHeight="1" spans="4:25">
      <c r="D728" s="4"/>
      <c r="E728" s="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40"/>
      <c r="R728" s="41"/>
      <c r="S728" s="42"/>
      <c r="Y728" s="62"/>
    </row>
    <row r="729" ht="15.75" customHeight="1" spans="4:25">
      <c r="D729" s="4"/>
      <c r="E729" s="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40"/>
      <c r="R729" s="41"/>
      <c r="S729" s="42"/>
      <c r="Y729" s="62"/>
    </row>
    <row r="730" ht="15.75" customHeight="1" spans="4:25">
      <c r="D730" s="4"/>
      <c r="E730" s="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40"/>
      <c r="R730" s="41"/>
      <c r="S730" s="42"/>
      <c r="Y730" s="62"/>
    </row>
    <row r="731" ht="15.75" customHeight="1" spans="4:25">
      <c r="D731" s="4"/>
      <c r="E731" s="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40"/>
      <c r="R731" s="41"/>
      <c r="S731" s="42"/>
      <c r="Y731" s="62"/>
    </row>
    <row r="732" ht="15.75" customHeight="1" spans="4:25">
      <c r="D732" s="4"/>
      <c r="E732" s="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40"/>
      <c r="R732" s="41"/>
      <c r="S732" s="42"/>
      <c r="Y732" s="62"/>
    </row>
    <row r="733" ht="15.75" customHeight="1" spans="4:25">
      <c r="D733" s="4"/>
      <c r="E733" s="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40"/>
      <c r="R733" s="41"/>
      <c r="S733" s="42"/>
      <c r="Y733" s="62"/>
    </row>
    <row r="734" ht="15.75" customHeight="1" spans="4:25">
      <c r="D734" s="4"/>
      <c r="E734" s="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40"/>
      <c r="R734" s="41"/>
      <c r="S734" s="42"/>
      <c r="Y734" s="62"/>
    </row>
    <row r="735" ht="15.75" customHeight="1" spans="4:25">
      <c r="D735" s="4"/>
      <c r="E735" s="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40"/>
      <c r="R735" s="41"/>
      <c r="S735" s="42"/>
      <c r="Y735" s="62"/>
    </row>
    <row r="736" ht="15.75" customHeight="1" spans="4:25">
      <c r="D736" s="4"/>
      <c r="E736" s="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40"/>
      <c r="R736" s="41"/>
      <c r="S736" s="42"/>
      <c r="Y736" s="62"/>
    </row>
    <row r="737" ht="15.75" customHeight="1" spans="4:25">
      <c r="D737" s="4"/>
      <c r="E737" s="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40"/>
      <c r="R737" s="41"/>
      <c r="S737" s="42"/>
      <c r="Y737" s="62"/>
    </row>
    <row r="738" ht="15.75" customHeight="1" spans="4:25">
      <c r="D738" s="4"/>
      <c r="E738" s="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40"/>
      <c r="R738" s="41"/>
      <c r="S738" s="42"/>
      <c r="Y738" s="62"/>
    </row>
    <row r="739" ht="15.75" customHeight="1" spans="4:25">
      <c r="D739" s="4"/>
      <c r="E739" s="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40"/>
      <c r="R739" s="41"/>
      <c r="S739" s="42"/>
      <c r="Y739" s="62"/>
    </row>
    <row r="740" ht="15.75" customHeight="1" spans="4:25">
      <c r="D740" s="4"/>
      <c r="E740" s="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40"/>
      <c r="R740" s="41"/>
      <c r="S740" s="42"/>
      <c r="Y740" s="62"/>
    </row>
    <row r="741" ht="15.75" customHeight="1" spans="4:25">
      <c r="D741" s="4"/>
      <c r="E741" s="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40"/>
      <c r="R741" s="41"/>
      <c r="S741" s="42"/>
      <c r="Y741" s="62"/>
    </row>
    <row r="742" ht="15.75" customHeight="1" spans="4:25">
      <c r="D742" s="4"/>
      <c r="E742" s="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40"/>
      <c r="R742" s="41"/>
      <c r="S742" s="42"/>
      <c r="Y742" s="62"/>
    </row>
    <row r="743" ht="15.75" customHeight="1" spans="4:25">
      <c r="D743" s="4"/>
      <c r="E743" s="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40"/>
      <c r="R743" s="41"/>
      <c r="S743" s="42"/>
      <c r="Y743" s="62"/>
    </row>
    <row r="744" ht="15.75" customHeight="1" spans="4:25">
      <c r="D744" s="4"/>
      <c r="E744" s="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40"/>
      <c r="R744" s="41"/>
      <c r="S744" s="42"/>
      <c r="Y744" s="62"/>
    </row>
    <row r="745" ht="15.75" customHeight="1" spans="4:25">
      <c r="D745" s="4"/>
      <c r="E745" s="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40"/>
      <c r="R745" s="41"/>
      <c r="S745" s="42"/>
      <c r="Y745" s="62"/>
    </row>
    <row r="746" ht="15.75" customHeight="1" spans="4:25">
      <c r="D746" s="4"/>
      <c r="E746" s="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40"/>
      <c r="R746" s="41"/>
      <c r="S746" s="42"/>
      <c r="Y746" s="62"/>
    </row>
    <row r="747" ht="15.75" customHeight="1" spans="4:25">
      <c r="D747" s="4"/>
      <c r="E747" s="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40"/>
      <c r="R747" s="41"/>
      <c r="S747" s="42"/>
      <c r="Y747" s="62"/>
    </row>
    <row r="748" ht="15.75" customHeight="1" spans="4:25">
      <c r="D748" s="4"/>
      <c r="E748" s="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40"/>
      <c r="R748" s="41"/>
      <c r="S748" s="42"/>
      <c r="Y748" s="62"/>
    </row>
    <row r="749" ht="15.75" customHeight="1" spans="4:25">
      <c r="D749" s="4"/>
      <c r="E749" s="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40"/>
      <c r="R749" s="41"/>
      <c r="S749" s="42"/>
      <c r="Y749" s="62"/>
    </row>
    <row r="750" ht="15.75" customHeight="1" spans="4:25">
      <c r="D750" s="4"/>
      <c r="E750" s="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40"/>
      <c r="R750" s="41"/>
      <c r="S750" s="42"/>
      <c r="Y750" s="62"/>
    </row>
    <row r="751" ht="15.75" customHeight="1" spans="4:25">
      <c r="D751" s="4"/>
      <c r="E751" s="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40"/>
      <c r="R751" s="41"/>
      <c r="S751" s="42"/>
      <c r="Y751" s="62"/>
    </row>
    <row r="752" ht="15.75" customHeight="1" spans="4:25">
      <c r="D752" s="4"/>
      <c r="E752" s="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40"/>
      <c r="R752" s="41"/>
      <c r="S752" s="42"/>
      <c r="Y752" s="62"/>
    </row>
    <row r="753" ht="15.75" customHeight="1" spans="4:25">
      <c r="D753" s="4"/>
      <c r="E753" s="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40"/>
      <c r="R753" s="41"/>
      <c r="S753" s="42"/>
      <c r="Y753" s="62"/>
    </row>
    <row r="754" ht="15.75" customHeight="1" spans="4:25">
      <c r="D754" s="4"/>
      <c r="E754" s="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40"/>
      <c r="R754" s="41"/>
      <c r="S754" s="42"/>
      <c r="Y754" s="62"/>
    </row>
    <row r="755" ht="15.75" customHeight="1" spans="4:25">
      <c r="D755" s="4"/>
      <c r="E755" s="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40"/>
      <c r="R755" s="41"/>
      <c r="S755" s="42"/>
      <c r="Y755" s="62"/>
    </row>
    <row r="756" ht="15.75" customHeight="1" spans="4:25">
      <c r="D756" s="4"/>
      <c r="E756" s="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40"/>
      <c r="R756" s="41"/>
      <c r="S756" s="42"/>
      <c r="Y756" s="62"/>
    </row>
    <row r="757" ht="15.75" customHeight="1" spans="4:25">
      <c r="D757" s="4"/>
      <c r="E757" s="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40"/>
      <c r="R757" s="41"/>
      <c r="S757" s="42"/>
      <c r="Y757" s="62"/>
    </row>
    <row r="758" ht="15.75" customHeight="1" spans="4:25">
      <c r="D758" s="4"/>
      <c r="E758" s="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40"/>
      <c r="R758" s="41"/>
      <c r="S758" s="42"/>
      <c r="Y758" s="62"/>
    </row>
    <row r="759" ht="15.75" customHeight="1" spans="4:25">
      <c r="D759" s="4"/>
      <c r="E759" s="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40"/>
      <c r="R759" s="41"/>
      <c r="S759" s="42"/>
      <c r="Y759" s="62"/>
    </row>
    <row r="760" ht="15.75" customHeight="1" spans="4:25">
      <c r="D760" s="4"/>
      <c r="E760" s="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40"/>
      <c r="R760" s="41"/>
      <c r="S760" s="42"/>
      <c r="Y760" s="62"/>
    </row>
    <row r="761" ht="15.75" customHeight="1" spans="4:25">
      <c r="D761" s="4"/>
      <c r="E761" s="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40"/>
      <c r="R761" s="41"/>
      <c r="S761" s="42"/>
      <c r="Y761" s="62"/>
    </row>
    <row r="762" ht="15.75" customHeight="1" spans="4:25">
      <c r="D762" s="4"/>
      <c r="E762" s="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40"/>
      <c r="R762" s="41"/>
      <c r="S762" s="42"/>
      <c r="Y762" s="62"/>
    </row>
    <row r="763" ht="15.75" customHeight="1" spans="4:25">
      <c r="D763" s="4"/>
      <c r="E763" s="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40"/>
      <c r="R763" s="41"/>
      <c r="S763" s="42"/>
      <c r="Y763" s="62"/>
    </row>
    <row r="764" ht="15.75" customHeight="1" spans="4:25">
      <c r="D764" s="4"/>
      <c r="E764" s="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40"/>
      <c r="R764" s="41"/>
      <c r="S764" s="42"/>
      <c r="Y764" s="62"/>
    </row>
    <row r="765" ht="15.75" customHeight="1" spans="4:25">
      <c r="D765" s="4"/>
      <c r="E765" s="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40"/>
      <c r="R765" s="41"/>
      <c r="S765" s="42"/>
      <c r="Y765" s="62"/>
    </row>
    <row r="766" ht="15.75" customHeight="1" spans="4:25">
      <c r="D766" s="4"/>
      <c r="E766" s="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40"/>
      <c r="R766" s="41"/>
      <c r="S766" s="42"/>
      <c r="Y766" s="62"/>
    </row>
    <row r="767" ht="15.75" customHeight="1" spans="4:25">
      <c r="D767" s="4"/>
      <c r="E767" s="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40"/>
      <c r="R767" s="41"/>
      <c r="S767" s="42"/>
      <c r="Y767" s="62"/>
    </row>
    <row r="768" ht="15.75" customHeight="1" spans="4:25">
      <c r="D768" s="4"/>
      <c r="E768" s="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40"/>
      <c r="R768" s="41"/>
      <c r="S768" s="42"/>
      <c r="Y768" s="62"/>
    </row>
    <row r="769" ht="15.75" customHeight="1" spans="4:25">
      <c r="D769" s="4"/>
      <c r="E769" s="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40"/>
      <c r="R769" s="41"/>
      <c r="S769" s="42"/>
      <c r="Y769" s="62"/>
    </row>
    <row r="770" ht="15.75" customHeight="1" spans="4:25">
      <c r="D770" s="4"/>
      <c r="E770" s="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40"/>
      <c r="R770" s="41"/>
      <c r="S770" s="42"/>
      <c r="Y770" s="62"/>
    </row>
    <row r="771" ht="15.75" customHeight="1" spans="4:25">
      <c r="D771" s="4"/>
      <c r="E771" s="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40"/>
      <c r="R771" s="41"/>
      <c r="S771" s="42"/>
      <c r="Y771" s="62"/>
    </row>
    <row r="772" ht="15.75" customHeight="1" spans="4:25">
      <c r="D772" s="4"/>
      <c r="E772" s="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40"/>
      <c r="R772" s="41"/>
      <c r="S772" s="42"/>
      <c r="Y772" s="62"/>
    </row>
    <row r="773" ht="15.75" customHeight="1" spans="4:25">
      <c r="D773" s="4"/>
      <c r="E773" s="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40"/>
      <c r="R773" s="41"/>
      <c r="S773" s="42"/>
      <c r="Y773" s="62"/>
    </row>
    <row r="774" ht="15.75" customHeight="1" spans="4:25">
      <c r="D774" s="4"/>
      <c r="E774" s="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40"/>
      <c r="R774" s="41"/>
      <c r="S774" s="42"/>
      <c r="Y774" s="62"/>
    </row>
    <row r="775" ht="15.75" customHeight="1" spans="4:25">
      <c r="D775" s="4"/>
      <c r="E775" s="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40"/>
      <c r="R775" s="41"/>
      <c r="S775" s="42"/>
      <c r="Y775" s="62"/>
    </row>
    <row r="776" ht="15.75" customHeight="1" spans="4:25">
      <c r="D776" s="4"/>
      <c r="E776" s="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40"/>
      <c r="R776" s="41"/>
      <c r="S776" s="42"/>
      <c r="Y776" s="62"/>
    </row>
    <row r="777" ht="15.75" customHeight="1" spans="4:25">
      <c r="D777" s="4"/>
      <c r="E777" s="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40"/>
      <c r="R777" s="41"/>
      <c r="S777" s="42"/>
      <c r="Y777" s="62"/>
    </row>
    <row r="778" ht="15.75" customHeight="1" spans="4:25">
      <c r="D778" s="4"/>
      <c r="E778" s="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40"/>
      <c r="R778" s="41"/>
      <c r="S778" s="42"/>
      <c r="Y778" s="62"/>
    </row>
    <row r="779" ht="15.75" customHeight="1" spans="4:25">
      <c r="D779" s="4"/>
      <c r="E779" s="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40"/>
      <c r="R779" s="41"/>
      <c r="S779" s="42"/>
      <c r="Y779" s="62"/>
    </row>
    <row r="780" ht="15.75" customHeight="1" spans="4:25">
      <c r="D780" s="4"/>
      <c r="E780" s="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40"/>
      <c r="R780" s="41"/>
      <c r="S780" s="42"/>
      <c r="Y780" s="62"/>
    </row>
    <row r="781" ht="15.75" customHeight="1" spans="4:25">
      <c r="D781" s="4"/>
      <c r="E781" s="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40"/>
      <c r="R781" s="41"/>
      <c r="S781" s="42"/>
      <c r="Y781" s="62"/>
    </row>
    <row r="782" ht="15.75" customHeight="1" spans="4:25">
      <c r="D782" s="4"/>
      <c r="E782" s="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40"/>
      <c r="R782" s="41"/>
      <c r="S782" s="42"/>
      <c r="Y782" s="62"/>
    </row>
    <row r="783" ht="15.75" customHeight="1" spans="4:25">
      <c r="D783" s="4"/>
      <c r="E783" s="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40"/>
      <c r="R783" s="41"/>
      <c r="S783" s="42"/>
      <c r="Y783" s="62"/>
    </row>
    <row r="784" ht="15.75" customHeight="1" spans="4:25">
      <c r="D784" s="4"/>
      <c r="E784" s="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40"/>
      <c r="R784" s="41"/>
      <c r="S784" s="42"/>
      <c r="Y784" s="62"/>
    </row>
    <row r="785" ht="15.75" customHeight="1" spans="4:25">
      <c r="D785" s="4"/>
      <c r="E785" s="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40"/>
      <c r="R785" s="41"/>
      <c r="S785" s="42"/>
      <c r="Y785" s="62"/>
    </row>
    <row r="786" ht="15.75" customHeight="1" spans="4:25">
      <c r="D786" s="4"/>
      <c r="E786" s="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40"/>
      <c r="R786" s="41"/>
      <c r="S786" s="42"/>
      <c r="Y786" s="62"/>
    </row>
    <row r="787" ht="15.75" customHeight="1" spans="4:25">
      <c r="D787" s="4"/>
      <c r="E787" s="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40"/>
      <c r="R787" s="41"/>
      <c r="S787" s="42"/>
      <c r="Y787" s="62"/>
    </row>
    <row r="788" ht="15.75" customHeight="1" spans="4:25">
      <c r="D788" s="4"/>
      <c r="E788" s="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40"/>
      <c r="R788" s="41"/>
      <c r="S788" s="42"/>
      <c r="Y788" s="62"/>
    </row>
    <row r="789" ht="15.75" customHeight="1" spans="4:25">
      <c r="D789" s="4"/>
      <c r="E789" s="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40"/>
      <c r="R789" s="41"/>
      <c r="S789" s="42"/>
      <c r="Y789" s="62"/>
    </row>
    <row r="790" ht="15.75" customHeight="1" spans="4:25">
      <c r="D790" s="4"/>
      <c r="E790" s="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40"/>
      <c r="R790" s="41"/>
      <c r="S790" s="42"/>
      <c r="Y790" s="62"/>
    </row>
    <row r="791" ht="15.75" customHeight="1" spans="4:25">
      <c r="D791" s="4"/>
      <c r="E791" s="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40"/>
      <c r="R791" s="41"/>
      <c r="S791" s="42"/>
      <c r="Y791" s="62"/>
    </row>
    <row r="792" ht="15.75" customHeight="1" spans="4:25">
      <c r="D792" s="4"/>
      <c r="E792" s="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40"/>
      <c r="R792" s="41"/>
      <c r="S792" s="42"/>
      <c r="Y792" s="62"/>
    </row>
    <row r="793" ht="15.75" customHeight="1" spans="4:25">
      <c r="D793" s="4"/>
      <c r="E793" s="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40"/>
      <c r="R793" s="41"/>
      <c r="S793" s="42"/>
      <c r="Y793" s="62"/>
    </row>
    <row r="794" ht="15.75" customHeight="1" spans="4:25">
      <c r="D794" s="4"/>
      <c r="E794" s="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40"/>
      <c r="R794" s="41"/>
      <c r="S794" s="42"/>
      <c r="Y794" s="62"/>
    </row>
    <row r="795" ht="15.75" customHeight="1" spans="4:25">
      <c r="D795" s="4"/>
      <c r="E795" s="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40"/>
      <c r="R795" s="41"/>
      <c r="S795" s="42"/>
      <c r="Y795" s="62"/>
    </row>
    <row r="796" ht="15.75" customHeight="1" spans="4:25">
      <c r="D796" s="4"/>
      <c r="E796" s="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40"/>
      <c r="R796" s="41"/>
      <c r="S796" s="42"/>
      <c r="Y796" s="62"/>
    </row>
    <row r="797" ht="15.75" customHeight="1" spans="4:25">
      <c r="D797" s="4"/>
      <c r="E797" s="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40"/>
      <c r="R797" s="41"/>
      <c r="S797" s="42"/>
      <c r="Y797" s="62"/>
    </row>
    <row r="798" ht="15.75" customHeight="1" spans="4:25">
      <c r="D798" s="4"/>
      <c r="E798" s="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40"/>
      <c r="R798" s="41"/>
      <c r="S798" s="42"/>
      <c r="Y798" s="62"/>
    </row>
    <row r="799" ht="15.75" customHeight="1" spans="4:25">
      <c r="D799" s="4"/>
      <c r="E799" s="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40"/>
      <c r="R799" s="41"/>
      <c r="S799" s="42"/>
      <c r="Y799" s="62"/>
    </row>
    <row r="800" ht="15.75" customHeight="1" spans="4:25">
      <c r="D800" s="4"/>
      <c r="E800" s="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40"/>
      <c r="R800" s="41"/>
      <c r="S800" s="42"/>
      <c r="Y800" s="62"/>
    </row>
    <row r="801" ht="15.75" customHeight="1" spans="4:25">
      <c r="D801" s="4"/>
      <c r="E801" s="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40"/>
      <c r="R801" s="41"/>
      <c r="S801" s="42"/>
      <c r="Y801" s="62"/>
    </row>
    <row r="802" ht="15.75" customHeight="1" spans="4:25">
      <c r="D802" s="4"/>
      <c r="E802" s="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40"/>
      <c r="R802" s="41"/>
      <c r="S802" s="42"/>
      <c r="Y802" s="62"/>
    </row>
    <row r="803" ht="15.75" customHeight="1" spans="4:25">
      <c r="D803" s="4"/>
      <c r="E803" s="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40"/>
      <c r="R803" s="41"/>
      <c r="S803" s="42"/>
      <c r="Y803" s="62"/>
    </row>
    <row r="804" ht="15.75" customHeight="1" spans="4:25">
      <c r="D804" s="4"/>
      <c r="E804" s="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40"/>
      <c r="R804" s="41"/>
      <c r="S804" s="42"/>
      <c r="Y804" s="62"/>
    </row>
    <row r="805" ht="15.75" customHeight="1" spans="4:25">
      <c r="D805" s="4"/>
      <c r="E805" s="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40"/>
      <c r="R805" s="41"/>
      <c r="S805" s="42"/>
      <c r="Y805" s="62"/>
    </row>
    <row r="806" ht="15.75" customHeight="1" spans="4:25">
      <c r="D806" s="4"/>
      <c r="E806" s="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40"/>
      <c r="R806" s="41"/>
      <c r="S806" s="42"/>
      <c r="Y806" s="62"/>
    </row>
    <row r="807" ht="15.75" customHeight="1" spans="4:25">
      <c r="D807" s="4"/>
      <c r="E807" s="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40"/>
      <c r="R807" s="41"/>
      <c r="S807" s="42"/>
      <c r="Y807" s="62"/>
    </row>
    <row r="808" ht="15.75" customHeight="1" spans="4:25">
      <c r="D808" s="4"/>
      <c r="E808" s="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40"/>
      <c r="R808" s="41"/>
      <c r="S808" s="42"/>
      <c r="Y808" s="62"/>
    </row>
    <row r="809" ht="15.75" customHeight="1" spans="4:25">
      <c r="D809" s="4"/>
      <c r="E809" s="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40"/>
      <c r="R809" s="41"/>
      <c r="S809" s="42"/>
      <c r="Y809" s="62"/>
    </row>
    <row r="810" ht="15.75" customHeight="1" spans="4:25">
      <c r="D810" s="4"/>
      <c r="E810" s="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40"/>
      <c r="R810" s="41"/>
      <c r="S810" s="42"/>
      <c r="Y810" s="62"/>
    </row>
    <row r="811" ht="15.75" customHeight="1" spans="4:25">
      <c r="D811" s="4"/>
      <c r="E811" s="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40"/>
      <c r="R811" s="41"/>
      <c r="S811" s="42"/>
      <c r="Y811" s="62"/>
    </row>
    <row r="812" ht="15.75" customHeight="1" spans="4:25">
      <c r="D812" s="4"/>
      <c r="E812" s="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40"/>
      <c r="R812" s="41"/>
      <c r="S812" s="42"/>
      <c r="Y812" s="62"/>
    </row>
    <row r="813" ht="15.75" customHeight="1" spans="4:25">
      <c r="D813" s="4"/>
      <c r="E813" s="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40"/>
      <c r="R813" s="41"/>
      <c r="S813" s="42"/>
      <c r="Y813" s="62"/>
    </row>
    <row r="814" ht="15.75" customHeight="1" spans="4:25">
      <c r="D814" s="4"/>
      <c r="E814" s="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40"/>
      <c r="R814" s="41"/>
      <c r="S814" s="42"/>
      <c r="Y814" s="62"/>
    </row>
    <row r="815" ht="15.75" customHeight="1" spans="4:25">
      <c r="D815" s="4"/>
      <c r="E815" s="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40"/>
      <c r="R815" s="41"/>
      <c r="S815" s="42"/>
      <c r="Y815" s="62"/>
    </row>
    <row r="816" ht="15.75" customHeight="1" spans="4:25">
      <c r="D816" s="4"/>
      <c r="E816" s="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40"/>
      <c r="R816" s="41"/>
      <c r="S816" s="42"/>
      <c r="Y816" s="62"/>
    </row>
    <row r="817" ht="15.75" customHeight="1" spans="4:25">
      <c r="D817" s="4"/>
      <c r="E817" s="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40"/>
      <c r="R817" s="41"/>
      <c r="S817" s="42"/>
      <c r="Y817" s="62"/>
    </row>
    <row r="818" ht="15.75" customHeight="1" spans="4:25">
      <c r="D818" s="4"/>
      <c r="E818" s="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40"/>
      <c r="R818" s="41"/>
      <c r="S818" s="42"/>
      <c r="Y818" s="62"/>
    </row>
    <row r="819" ht="15.75" customHeight="1" spans="4:25">
      <c r="D819" s="4"/>
      <c r="E819" s="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40"/>
      <c r="R819" s="41"/>
      <c r="S819" s="42"/>
      <c r="Y819" s="62"/>
    </row>
    <row r="820" ht="15.75" customHeight="1" spans="4:25">
      <c r="D820" s="4"/>
      <c r="E820" s="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40"/>
      <c r="R820" s="41"/>
      <c r="S820" s="42"/>
      <c r="Y820" s="62"/>
    </row>
    <row r="821" ht="15.75" customHeight="1" spans="4:25">
      <c r="D821" s="4"/>
      <c r="E821" s="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40"/>
      <c r="R821" s="41"/>
      <c r="S821" s="42"/>
      <c r="Y821" s="62"/>
    </row>
    <row r="822" ht="15.75" customHeight="1" spans="4:25">
      <c r="D822" s="4"/>
      <c r="E822" s="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40"/>
      <c r="R822" s="41"/>
      <c r="S822" s="42"/>
      <c r="Y822" s="62"/>
    </row>
    <row r="823" ht="15.75" customHeight="1" spans="4:25">
      <c r="D823" s="4"/>
      <c r="E823" s="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40"/>
      <c r="R823" s="41"/>
      <c r="S823" s="42"/>
      <c r="Y823" s="62"/>
    </row>
    <row r="824" ht="15.75" customHeight="1" spans="4:25">
      <c r="D824" s="4"/>
      <c r="E824" s="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40"/>
      <c r="R824" s="41"/>
      <c r="S824" s="42"/>
      <c r="Y824" s="62"/>
    </row>
    <row r="825" ht="15.75" customHeight="1" spans="4:25">
      <c r="D825" s="4"/>
      <c r="E825" s="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40"/>
      <c r="R825" s="41"/>
      <c r="S825" s="42"/>
      <c r="Y825" s="62"/>
    </row>
    <row r="826" ht="15.75" customHeight="1" spans="4:25">
      <c r="D826" s="4"/>
      <c r="E826" s="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40"/>
      <c r="R826" s="41"/>
      <c r="S826" s="42"/>
      <c r="Y826" s="62"/>
    </row>
    <row r="827" ht="15.75" customHeight="1" spans="4:25">
      <c r="D827" s="4"/>
      <c r="E827" s="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40"/>
      <c r="R827" s="41"/>
      <c r="S827" s="42"/>
      <c r="Y827" s="62"/>
    </row>
    <row r="828" ht="15.75" customHeight="1" spans="4:25">
      <c r="D828" s="4"/>
      <c r="E828" s="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40"/>
      <c r="R828" s="41"/>
      <c r="S828" s="42"/>
      <c r="Y828" s="62"/>
    </row>
    <row r="829" ht="15.75" customHeight="1" spans="4:25">
      <c r="D829" s="4"/>
      <c r="E829" s="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40"/>
      <c r="R829" s="41"/>
      <c r="S829" s="42"/>
      <c r="Y829" s="62"/>
    </row>
    <row r="830" ht="15.75" customHeight="1" spans="4:25">
      <c r="D830" s="4"/>
      <c r="E830" s="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40"/>
      <c r="R830" s="41"/>
      <c r="S830" s="42"/>
      <c r="Y830" s="62"/>
    </row>
    <row r="831" ht="15.75" customHeight="1" spans="4:25">
      <c r="D831" s="4"/>
      <c r="E831" s="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40"/>
      <c r="R831" s="41"/>
      <c r="S831" s="42"/>
      <c r="Y831" s="62"/>
    </row>
    <row r="832" ht="15.75" customHeight="1" spans="4:25">
      <c r="D832" s="4"/>
      <c r="E832" s="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40"/>
      <c r="R832" s="41"/>
      <c r="S832" s="42"/>
      <c r="Y832" s="62"/>
    </row>
    <row r="833" ht="15.75" customHeight="1" spans="4:25">
      <c r="D833" s="4"/>
      <c r="E833" s="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40"/>
      <c r="R833" s="41"/>
      <c r="S833" s="42"/>
      <c r="Y833" s="62"/>
    </row>
    <row r="834" ht="15.75" customHeight="1" spans="4:25">
      <c r="D834" s="4"/>
      <c r="E834" s="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40"/>
      <c r="R834" s="41"/>
      <c r="S834" s="42"/>
      <c r="Y834" s="62"/>
    </row>
    <row r="835" ht="15.75" customHeight="1" spans="4:25">
      <c r="D835" s="4"/>
      <c r="E835" s="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40"/>
      <c r="R835" s="41"/>
      <c r="S835" s="42"/>
      <c r="Y835" s="62"/>
    </row>
    <row r="836" ht="15.75" customHeight="1" spans="4:25">
      <c r="D836" s="4"/>
      <c r="E836" s="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40"/>
      <c r="R836" s="41"/>
      <c r="S836" s="42"/>
      <c r="Y836" s="62"/>
    </row>
    <row r="837" ht="15.75" customHeight="1" spans="4:25">
      <c r="D837" s="4"/>
      <c r="E837" s="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40"/>
      <c r="R837" s="41"/>
      <c r="S837" s="42"/>
      <c r="Y837" s="62"/>
    </row>
    <row r="838" ht="15.75" customHeight="1" spans="4:25">
      <c r="D838" s="4"/>
      <c r="E838" s="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40"/>
      <c r="R838" s="41"/>
      <c r="S838" s="42"/>
      <c r="Y838" s="62"/>
    </row>
    <row r="839" ht="15.75" customHeight="1" spans="4:25">
      <c r="D839" s="4"/>
      <c r="E839" s="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40"/>
      <c r="R839" s="41"/>
      <c r="S839" s="42"/>
      <c r="Y839" s="62"/>
    </row>
    <row r="840" ht="15.75" customHeight="1" spans="4:25">
      <c r="D840" s="4"/>
      <c r="E840" s="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40"/>
      <c r="R840" s="41"/>
      <c r="S840" s="42"/>
      <c r="Y840" s="62"/>
    </row>
    <row r="841" ht="15.75" customHeight="1" spans="4:25">
      <c r="D841" s="4"/>
      <c r="E841" s="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40"/>
      <c r="R841" s="41"/>
      <c r="S841" s="42"/>
      <c r="Y841" s="62"/>
    </row>
    <row r="842" ht="15.75" customHeight="1" spans="4:25">
      <c r="D842" s="4"/>
      <c r="E842" s="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40"/>
      <c r="R842" s="41"/>
      <c r="S842" s="42"/>
      <c r="Y842" s="62"/>
    </row>
    <row r="843" ht="15.75" customHeight="1" spans="4:25">
      <c r="D843" s="4"/>
      <c r="E843" s="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40"/>
      <c r="R843" s="41"/>
      <c r="S843" s="42"/>
      <c r="Y843" s="62"/>
    </row>
    <row r="844" ht="15.75" customHeight="1" spans="4:25">
      <c r="D844" s="4"/>
      <c r="E844" s="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40"/>
      <c r="R844" s="41"/>
      <c r="S844" s="42"/>
      <c r="Y844" s="62"/>
    </row>
    <row r="845" ht="15.75" customHeight="1" spans="4:25">
      <c r="D845" s="4"/>
      <c r="E845" s="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40"/>
      <c r="R845" s="41"/>
      <c r="S845" s="42"/>
      <c r="Y845" s="62"/>
    </row>
    <row r="846" ht="15.75" customHeight="1" spans="4:25">
      <c r="D846" s="4"/>
      <c r="E846" s="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40"/>
      <c r="R846" s="41"/>
      <c r="S846" s="42"/>
      <c r="Y846" s="62"/>
    </row>
    <row r="847" ht="15.75" customHeight="1" spans="4:25">
      <c r="D847" s="4"/>
      <c r="E847" s="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40"/>
      <c r="R847" s="41"/>
      <c r="S847" s="42"/>
      <c r="Y847" s="62"/>
    </row>
    <row r="848" ht="15.75" customHeight="1" spans="4:25">
      <c r="D848" s="4"/>
      <c r="E848" s="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40"/>
      <c r="R848" s="41"/>
      <c r="S848" s="42"/>
      <c r="Y848" s="62"/>
    </row>
    <row r="849" ht="15.75" customHeight="1" spans="4:25">
      <c r="D849" s="4"/>
      <c r="E849" s="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40"/>
      <c r="R849" s="41"/>
      <c r="S849" s="42"/>
      <c r="Y849" s="62"/>
    </row>
    <row r="850" ht="15.75" customHeight="1" spans="4:25">
      <c r="D850" s="4"/>
      <c r="E850" s="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40"/>
      <c r="R850" s="41"/>
      <c r="S850" s="42"/>
      <c r="Y850" s="62"/>
    </row>
    <row r="851" ht="15.75" customHeight="1" spans="4:25">
      <c r="D851" s="4"/>
      <c r="E851" s="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40"/>
      <c r="R851" s="41"/>
      <c r="S851" s="42"/>
      <c r="Y851" s="62"/>
    </row>
    <row r="852" ht="15.75" customHeight="1" spans="4:25">
      <c r="D852" s="4"/>
      <c r="E852" s="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40"/>
      <c r="R852" s="41"/>
      <c r="S852" s="42"/>
      <c r="Y852" s="62"/>
    </row>
    <row r="853" ht="15.75" customHeight="1" spans="4:25">
      <c r="D853" s="4"/>
      <c r="E853" s="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40"/>
      <c r="R853" s="41"/>
      <c r="S853" s="42"/>
      <c r="Y853" s="62"/>
    </row>
    <row r="854" ht="15.75" customHeight="1" spans="4:25">
      <c r="D854" s="4"/>
      <c r="E854" s="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40"/>
      <c r="R854" s="41"/>
      <c r="S854" s="42"/>
      <c r="Y854" s="62"/>
    </row>
    <row r="855" ht="15.75" customHeight="1" spans="4:25">
      <c r="D855" s="4"/>
      <c r="E855" s="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40"/>
      <c r="R855" s="41"/>
      <c r="S855" s="42"/>
      <c r="Y855" s="62"/>
    </row>
    <row r="856" ht="15.75" customHeight="1" spans="4:25">
      <c r="D856" s="4"/>
      <c r="E856" s="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40"/>
      <c r="R856" s="41"/>
      <c r="S856" s="42"/>
      <c r="Y856" s="62"/>
    </row>
    <row r="857" ht="15.75" customHeight="1" spans="4:25">
      <c r="D857" s="4"/>
      <c r="E857" s="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40"/>
      <c r="R857" s="41"/>
      <c r="S857" s="42"/>
      <c r="Y857" s="62"/>
    </row>
    <row r="858" ht="15.75" customHeight="1" spans="4:25">
      <c r="D858" s="4"/>
      <c r="E858" s="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40"/>
      <c r="R858" s="41"/>
      <c r="S858" s="42"/>
      <c r="Y858" s="62"/>
    </row>
    <row r="859" ht="15.75" customHeight="1" spans="4:25">
      <c r="D859" s="4"/>
      <c r="E859" s="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40"/>
      <c r="R859" s="41"/>
      <c r="S859" s="42"/>
      <c r="Y859" s="62"/>
    </row>
    <row r="860" ht="15.75" customHeight="1" spans="4:25">
      <c r="D860" s="4"/>
      <c r="E860" s="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40"/>
      <c r="R860" s="41"/>
      <c r="S860" s="42"/>
      <c r="Y860" s="62"/>
    </row>
    <row r="861" ht="15.75" customHeight="1" spans="4:25">
      <c r="D861" s="4"/>
      <c r="E861" s="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40"/>
      <c r="R861" s="41"/>
      <c r="S861" s="42"/>
      <c r="Y861" s="62"/>
    </row>
    <row r="862" ht="15.75" customHeight="1" spans="4:25">
      <c r="D862" s="4"/>
      <c r="E862" s="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40"/>
      <c r="R862" s="41"/>
      <c r="S862" s="42"/>
      <c r="Y862" s="62"/>
    </row>
    <row r="863" ht="15.75" customHeight="1" spans="4:25">
      <c r="D863" s="4"/>
      <c r="E863" s="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40"/>
      <c r="R863" s="41"/>
      <c r="S863" s="42"/>
      <c r="Y863" s="62"/>
    </row>
    <row r="864" ht="15.75" customHeight="1" spans="4:25">
      <c r="D864" s="4"/>
      <c r="E864" s="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40"/>
      <c r="R864" s="41"/>
      <c r="S864" s="42"/>
      <c r="Y864" s="62"/>
    </row>
    <row r="865" ht="15.75" customHeight="1" spans="4:25">
      <c r="D865" s="4"/>
      <c r="E865" s="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40"/>
      <c r="R865" s="41"/>
      <c r="S865" s="42"/>
      <c r="Y865" s="62"/>
    </row>
    <row r="866" ht="15.75" customHeight="1" spans="4:25">
      <c r="D866" s="4"/>
      <c r="E866" s="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40"/>
      <c r="R866" s="41"/>
      <c r="S866" s="42"/>
      <c r="Y866" s="62"/>
    </row>
    <row r="867" ht="15.75" customHeight="1" spans="4:25">
      <c r="D867" s="4"/>
      <c r="E867" s="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40"/>
      <c r="R867" s="41"/>
      <c r="S867" s="42"/>
      <c r="Y867" s="62"/>
    </row>
    <row r="868" ht="15.75" customHeight="1" spans="4:25">
      <c r="D868" s="4"/>
      <c r="E868" s="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40"/>
      <c r="R868" s="41"/>
      <c r="S868" s="42"/>
      <c r="Y868" s="62"/>
    </row>
    <row r="869" ht="15.75" customHeight="1" spans="4:25">
      <c r="D869" s="4"/>
      <c r="E869" s="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40"/>
      <c r="R869" s="41"/>
      <c r="S869" s="42"/>
      <c r="Y869" s="62"/>
    </row>
    <row r="870" ht="15.75" customHeight="1" spans="4:25">
      <c r="D870" s="4"/>
      <c r="E870" s="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40"/>
      <c r="R870" s="41"/>
      <c r="S870" s="42"/>
      <c r="Y870" s="62"/>
    </row>
    <row r="871" ht="15.75" customHeight="1" spans="4:25">
      <c r="D871" s="4"/>
      <c r="E871" s="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40"/>
      <c r="R871" s="41"/>
      <c r="S871" s="42"/>
      <c r="Y871" s="62"/>
    </row>
    <row r="872" ht="15.75" customHeight="1" spans="4:25">
      <c r="D872" s="4"/>
      <c r="E872" s="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40"/>
      <c r="R872" s="41"/>
      <c r="S872" s="42"/>
      <c r="Y872" s="62"/>
    </row>
    <row r="873" ht="15.75" customHeight="1" spans="4:25">
      <c r="D873" s="4"/>
      <c r="E873" s="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40"/>
      <c r="R873" s="41"/>
      <c r="S873" s="42"/>
      <c r="Y873" s="62"/>
    </row>
    <row r="874" ht="15.75" customHeight="1" spans="4:25">
      <c r="D874" s="4"/>
      <c r="E874" s="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40"/>
      <c r="R874" s="41"/>
      <c r="S874" s="42"/>
      <c r="Y874" s="62"/>
    </row>
    <row r="875" ht="15.75" customHeight="1" spans="4:25">
      <c r="D875" s="4"/>
      <c r="E875" s="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40"/>
      <c r="R875" s="41"/>
      <c r="S875" s="42"/>
      <c r="Y875" s="62"/>
    </row>
    <row r="876" ht="15.75" customHeight="1" spans="4:25">
      <c r="D876" s="4"/>
      <c r="E876" s="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40"/>
      <c r="R876" s="41"/>
      <c r="S876" s="42"/>
      <c r="Y876" s="62"/>
    </row>
    <row r="877" ht="15.75" customHeight="1" spans="4:25">
      <c r="D877" s="4"/>
      <c r="E877" s="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40"/>
      <c r="R877" s="41"/>
      <c r="S877" s="42"/>
      <c r="Y877" s="62"/>
    </row>
    <row r="878" ht="15.75" customHeight="1" spans="4:25">
      <c r="D878" s="4"/>
      <c r="E878" s="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40"/>
      <c r="R878" s="41"/>
      <c r="S878" s="42"/>
      <c r="Y878" s="62"/>
    </row>
    <row r="879" ht="15.75" customHeight="1" spans="4:25">
      <c r="D879" s="4"/>
      <c r="E879" s="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40"/>
      <c r="R879" s="41"/>
      <c r="S879" s="42"/>
      <c r="Y879" s="62"/>
    </row>
    <row r="880" ht="15.75" customHeight="1" spans="4:25">
      <c r="D880" s="4"/>
      <c r="E880" s="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40"/>
      <c r="R880" s="41"/>
      <c r="S880" s="42"/>
      <c r="Y880" s="62"/>
    </row>
    <row r="881" ht="15.75" customHeight="1" spans="4:25">
      <c r="D881" s="4"/>
      <c r="E881" s="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40"/>
      <c r="R881" s="41"/>
      <c r="S881" s="42"/>
      <c r="Y881" s="62"/>
    </row>
    <row r="882" ht="15.75" customHeight="1" spans="4:25">
      <c r="D882" s="4"/>
      <c r="E882" s="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40"/>
      <c r="R882" s="41"/>
      <c r="S882" s="42"/>
      <c r="Y882" s="62"/>
    </row>
    <row r="883" ht="15.75" customHeight="1" spans="4:25">
      <c r="D883" s="4"/>
      <c r="E883" s="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40"/>
      <c r="R883" s="41"/>
      <c r="S883" s="42"/>
      <c r="Y883" s="62"/>
    </row>
    <row r="884" ht="15.75" customHeight="1" spans="4:25">
      <c r="D884" s="4"/>
      <c r="E884" s="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40"/>
      <c r="R884" s="41"/>
      <c r="S884" s="42"/>
      <c r="Y884" s="62"/>
    </row>
    <row r="885" ht="15.75" customHeight="1" spans="4:25">
      <c r="D885" s="4"/>
      <c r="E885" s="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40"/>
      <c r="R885" s="41"/>
      <c r="S885" s="42"/>
      <c r="Y885" s="62"/>
    </row>
    <row r="886" ht="15.75" customHeight="1" spans="4:25">
      <c r="D886" s="4"/>
      <c r="E886" s="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40"/>
      <c r="R886" s="41"/>
      <c r="S886" s="42"/>
      <c r="Y886" s="62"/>
    </row>
    <row r="887" ht="15.75" customHeight="1" spans="4:25">
      <c r="D887" s="4"/>
      <c r="E887" s="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40"/>
      <c r="R887" s="41"/>
      <c r="S887" s="42"/>
      <c r="Y887" s="62"/>
    </row>
    <row r="888" ht="15.75" customHeight="1" spans="4:25">
      <c r="D888" s="4"/>
      <c r="E888" s="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40"/>
      <c r="R888" s="41"/>
      <c r="S888" s="42"/>
      <c r="Y888" s="62"/>
    </row>
    <row r="889" ht="15.75" customHeight="1" spans="4:25">
      <c r="D889" s="4"/>
      <c r="E889" s="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40"/>
      <c r="R889" s="41"/>
      <c r="S889" s="42"/>
      <c r="Y889" s="62"/>
    </row>
    <row r="890" ht="15.75" customHeight="1" spans="4:25">
      <c r="D890" s="4"/>
      <c r="E890" s="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40"/>
      <c r="R890" s="41"/>
      <c r="S890" s="42"/>
      <c r="Y890" s="62"/>
    </row>
    <row r="891" ht="15.75" customHeight="1" spans="4:25">
      <c r="D891" s="4"/>
      <c r="E891" s="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40"/>
      <c r="R891" s="41"/>
      <c r="S891" s="42"/>
      <c r="Y891" s="62"/>
    </row>
    <row r="892" ht="15.75" customHeight="1" spans="4:25">
      <c r="D892" s="4"/>
      <c r="E892" s="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40"/>
      <c r="R892" s="41"/>
      <c r="S892" s="42"/>
      <c r="Y892" s="62"/>
    </row>
    <row r="893" ht="15.75" customHeight="1" spans="4:25">
      <c r="D893" s="4"/>
      <c r="E893" s="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40"/>
      <c r="R893" s="41"/>
      <c r="S893" s="42"/>
      <c r="Y893" s="62"/>
    </row>
    <row r="894" ht="15.75" customHeight="1" spans="4:25">
      <c r="D894" s="4"/>
      <c r="E894" s="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40"/>
      <c r="R894" s="41"/>
      <c r="S894" s="42"/>
      <c r="Y894" s="62"/>
    </row>
    <row r="895" ht="15.75" customHeight="1" spans="4:25">
      <c r="D895" s="4"/>
      <c r="E895" s="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40"/>
      <c r="R895" s="41"/>
      <c r="S895" s="42"/>
      <c r="Y895" s="62"/>
    </row>
    <row r="896" ht="15.75" customHeight="1" spans="4:25">
      <c r="D896" s="4"/>
      <c r="E896" s="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40"/>
      <c r="R896" s="41"/>
      <c r="S896" s="42"/>
      <c r="Y896" s="62"/>
    </row>
    <row r="897" ht="15.75" customHeight="1" spans="4:25">
      <c r="D897" s="4"/>
      <c r="E897" s="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40"/>
      <c r="R897" s="41"/>
      <c r="S897" s="42"/>
      <c r="Y897" s="62"/>
    </row>
    <row r="898" ht="15.75" customHeight="1" spans="4:25">
      <c r="D898" s="4"/>
      <c r="E898" s="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40"/>
      <c r="R898" s="41"/>
      <c r="S898" s="42"/>
      <c r="Y898" s="62"/>
    </row>
    <row r="899" ht="15.75" customHeight="1" spans="4:25">
      <c r="D899" s="4"/>
      <c r="E899" s="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40"/>
      <c r="R899" s="41"/>
      <c r="S899" s="42"/>
      <c r="Y899" s="62"/>
    </row>
    <row r="900" ht="15.75" customHeight="1" spans="4:25">
      <c r="D900" s="4"/>
      <c r="E900" s="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40"/>
      <c r="R900" s="41"/>
      <c r="S900" s="42"/>
      <c r="Y900" s="62"/>
    </row>
    <row r="901" ht="15.75" customHeight="1" spans="4:25">
      <c r="D901" s="4"/>
      <c r="E901" s="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40"/>
      <c r="R901" s="41"/>
      <c r="S901" s="42"/>
      <c r="Y901" s="62"/>
    </row>
    <row r="902" ht="15.75" customHeight="1" spans="4:25">
      <c r="D902" s="4"/>
      <c r="E902" s="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40"/>
      <c r="R902" s="41"/>
      <c r="S902" s="42"/>
      <c r="Y902" s="62"/>
    </row>
    <row r="903" ht="15.75" customHeight="1" spans="4:25">
      <c r="D903" s="4"/>
      <c r="E903" s="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40"/>
      <c r="R903" s="41"/>
      <c r="S903" s="42"/>
      <c r="Y903" s="62"/>
    </row>
    <row r="904" ht="15.75" customHeight="1" spans="4:25">
      <c r="D904" s="4"/>
      <c r="E904" s="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40"/>
      <c r="R904" s="41"/>
      <c r="S904" s="42"/>
      <c r="Y904" s="62"/>
    </row>
    <row r="905" ht="15.75" customHeight="1" spans="4:25">
      <c r="D905" s="4"/>
      <c r="E905" s="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40"/>
      <c r="R905" s="41"/>
      <c r="S905" s="42"/>
      <c r="Y905" s="62"/>
    </row>
    <row r="906" ht="15.75" customHeight="1" spans="4:25">
      <c r="D906" s="4"/>
      <c r="E906" s="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40"/>
      <c r="R906" s="41"/>
      <c r="S906" s="42"/>
      <c r="Y906" s="62"/>
    </row>
    <row r="907" ht="15.75" customHeight="1" spans="4:25">
      <c r="D907" s="4"/>
      <c r="E907" s="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40"/>
      <c r="R907" s="41"/>
      <c r="S907" s="42"/>
      <c r="Y907" s="62"/>
    </row>
    <row r="908" ht="15.75" customHeight="1" spans="4:25">
      <c r="D908" s="4"/>
      <c r="E908" s="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40"/>
      <c r="R908" s="41"/>
      <c r="S908" s="42"/>
      <c r="Y908" s="62"/>
    </row>
    <row r="909" ht="15.75" customHeight="1" spans="4:25">
      <c r="D909" s="4"/>
      <c r="E909" s="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40"/>
      <c r="R909" s="41"/>
      <c r="S909" s="42"/>
      <c r="Y909" s="62"/>
    </row>
    <row r="910" ht="15.75" customHeight="1" spans="4:25">
      <c r="D910" s="4"/>
      <c r="E910" s="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40"/>
      <c r="R910" s="41"/>
      <c r="S910" s="42"/>
      <c r="Y910" s="62"/>
    </row>
    <row r="911" ht="15.75" customHeight="1" spans="4:25">
      <c r="D911" s="4"/>
      <c r="E911" s="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40"/>
      <c r="R911" s="41"/>
      <c r="S911" s="42"/>
      <c r="Y911" s="62"/>
    </row>
    <row r="912" ht="15.75" customHeight="1" spans="4:25">
      <c r="D912" s="4"/>
      <c r="E912" s="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40"/>
      <c r="R912" s="41"/>
      <c r="S912" s="42"/>
      <c r="Y912" s="62"/>
    </row>
    <row r="913" ht="15.75" customHeight="1" spans="4:25">
      <c r="D913" s="4"/>
      <c r="E913" s="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40"/>
      <c r="R913" s="41"/>
      <c r="S913" s="42"/>
      <c r="Y913" s="62"/>
    </row>
    <row r="914" ht="15.75" customHeight="1" spans="4:25">
      <c r="D914" s="4"/>
      <c r="E914" s="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40"/>
      <c r="R914" s="41"/>
      <c r="S914" s="42"/>
      <c r="Y914" s="62"/>
    </row>
    <row r="915" ht="15.75" customHeight="1" spans="4:25">
      <c r="D915" s="4"/>
      <c r="E915" s="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40"/>
      <c r="R915" s="41"/>
      <c r="S915" s="42"/>
      <c r="Y915" s="62"/>
    </row>
    <row r="916" ht="15.75" customHeight="1" spans="4:25">
      <c r="D916" s="4"/>
      <c r="E916" s="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40"/>
      <c r="R916" s="41"/>
      <c r="S916" s="42"/>
      <c r="Y916" s="62"/>
    </row>
    <row r="917" ht="15.75" customHeight="1" spans="4:25">
      <c r="D917" s="4"/>
      <c r="E917" s="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40"/>
      <c r="R917" s="41"/>
      <c r="S917" s="42"/>
      <c r="Y917" s="62"/>
    </row>
    <row r="918" ht="15.75" customHeight="1" spans="4:25">
      <c r="D918" s="4"/>
      <c r="E918" s="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40"/>
      <c r="R918" s="41"/>
      <c r="S918" s="42"/>
      <c r="Y918" s="62"/>
    </row>
    <row r="919" ht="15.75" customHeight="1" spans="4:25">
      <c r="D919" s="4"/>
      <c r="E919" s="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40"/>
      <c r="R919" s="41"/>
      <c r="S919" s="42"/>
      <c r="Y919" s="62"/>
    </row>
    <row r="920" ht="15.75" customHeight="1" spans="4:25">
      <c r="D920" s="4"/>
      <c r="E920" s="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40"/>
      <c r="R920" s="41"/>
      <c r="S920" s="42"/>
      <c r="Y920" s="62"/>
    </row>
    <row r="921" ht="15.75" customHeight="1" spans="4:25">
      <c r="D921" s="4"/>
      <c r="E921" s="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40"/>
      <c r="R921" s="41"/>
      <c r="S921" s="42"/>
      <c r="Y921" s="62"/>
    </row>
    <row r="922" ht="15.75" customHeight="1" spans="4:25">
      <c r="D922" s="4"/>
      <c r="E922" s="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40"/>
      <c r="R922" s="41"/>
      <c r="S922" s="42"/>
      <c r="Y922" s="62"/>
    </row>
    <row r="923" ht="15.75" customHeight="1" spans="4:25">
      <c r="D923" s="4"/>
      <c r="E923" s="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40"/>
      <c r="R923" s="41"/>
      <c r="S923" s="42"/>
      <c r="Y923" s="62"/>
    </row>
    <row r="924" ht="15.75" customHeight="1" spans="4:25">
      <c r="D924" s="4"/>
      <c r="E924" s="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40"/>
      <c r="R924" s="41"/>
      <c r="S924" s="42"/>
      <c r="Y924" s="62"/>
    </row>
    <row r="925" ht="15.75" customHeight="1" spans="4:25">
      <c r="D925" s="4"/>
      <c r="E925" s="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40"/>
      <c r="R925" s="41"/>
      <c r="S925" s="42"/>
      <c r="Y925" s="62"/>
    </row>
    <row r="926" ht="15.75" customHeight="1" spans="4:25">
      <c r="D926" s="4"/>
      <c r="E926" s="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40"/>
      <c r="R926" s="41"/>
      <c r="S926" s="42"/>
      <c r="Y926" s="62"/>
    </row>
    <row r="927" ht="15.75" customHeight="1" spans="4:25">
      <c r="D927" s="4"/>
      <c r="E927" s="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40"/>
      <c r="R927" s="41"/>
      <c r="S927" s="42"/>
      <c r="Y927" s="62"/>
    </row>
    <row r="928" ht="15.75" customHeight="1" spans="4:25">
      <c r="D928" s="4"/>
      <c r="E928" s="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40"/>
      <c r="R928" s="41"/>
      <c r="S928" s="42"/>
      <c r="Y928" s="62"/>
    </row>
    <row r="929" ht="15.75" customHeight="1" spans="4:25">
      <c r="D929" s="4"/>
      <c r="E929" s="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40"/>
      <c r="R929" s="41"/>
      <c r="S929" s="42"/>
      <c r="Y929" s="62"/>
    </row>
    <row r="930" ht="15.75" customHeight="1" spans="4:25">
      <c r="D930" s="4"/>
      <c r="E930" s="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40"/>
      <c r="R930" s="41"/>
      <c r="S930" s="42"/>
      <c r="Y930" s="62"/>
    </row>
    <row r="931" ht="15.75" customHeight="1" spans="4:25">
      <c r="D931" s="4"/>
      <c r="E931" s="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40"/>
      <c r="R931" s="41"/>
      <c r="S931" s="42"/>
      <c r="Y931" s="62"/>
    </row>
    <row r="932" ht="15.75" customHeight="1" spans="4:25">
      <c r="D932" s="4"/>
      <c r="E932" s="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40"/>
      <c r="R932" s="41"/>
      <c r="S932" s="42"/>
      <c r="Y932" s="62"/>
    </row>
    <row r="933" ht="15.75" customHeight="1" spans="4:25">
      <c r="D933" s="4"/>
      <c r="E933" s="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40"/>
      <c r="R933" s="41"/>
      <c r="S933" s="42"/>
      <c r="Y933" s="62"/>
    </row>
    <row r="934" ht="15.75" customHeight="1" spans="4:25">
      <c r="D934" s="4"/>
      <c r="E934" s="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40"/>
      <c r="R934" s="41"/>
      <c r="S934" s="42"/>
      <c r="Y934" s="62"/>
    </row>
    <row r="935" ht="15.75" customHeight="1" spans="4:25">
      <c r="D935" s="4"/>
      <c r="E935" s="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40"/>
      <c r="R935" s="41"/>
      <c r="S935" s="42"/>
      <c r="Y935" s="62"/>
    </row>
    <row r="936" ht="15.75" customHeight="1" spans="4:25">
      <c r="D936" s="4"/>
      <c r="E936" s="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40"/>
      <c r="R936" s="41"/>
      <c r="S936" s="42"/>
      <c r="Y936" s="62"/>
    </row>
    <row r="937" ht="15.75" customHeight="1" spans="4:25">
      <c r="D937" s="4"/>
      <c r="E937" s="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40"/>
      <c r="R937" s="41"/>
      <c r="S937" s="42"/>
      <c r="Y937" s="62"/>
    </row>
    <row r="938" ht="15.75" customHeight="1" spans="4:25">
      <c r="D938" s="4"/>
      <c r="E938" s="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40"/>
      <c r="R938" s="41"/>
      <c r="S938" s="42"/>
      <c r="Y938" s="62"/>
    </row>
    <row r="939" ht="15.75" customHeight="1" spans="4:25">
      <c r="D939" s="4"/>
      <c r="E939" s="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40"/>
      <c r="R939" s="41"/>
      <c r="S939" s="42"/>
      <c r="Y939" s="62"/>
    </row>
    <row r="940" ht="15.75" customHeight="1" spans="4:25">
      <c r="D940" s="4"/>
      <c r="E940" s="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40"/>
      <c r="R940" s="41"/>
      <c r="S940" s="42"/>
      <c r="Y940" s="62"/>
    </row>
    <row r="941" ht="15.75" customHeight="1" spans="4:25">
      <c r="D941" s="4"/>
      <c r="E941" s="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40"/>
      <c r="R941" s="41"/>
      <c r="S941" s="42"/>
      <c r="Y941" s="62"/>
    </row>
    <row r="942" ht="15.75" customHeight="1" spans="4:25">
      <c r="D942" s="4"/>
      <c r="E942" s="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40"/>
      <c r="R942" s="41"/>
      <c r="S942" s="42"/>
      <c r="Y942" s="62"/>
    </row>
    <row r="943" ht="15.75" customHeight="1" spans="4:25">
      <c r="D943" s="4"/>
      <c r="E943" s="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40"/>
      <c r="R943" s="41"/>
      <c r="S943" s="42"/>
      <c r="Y943" s="62"/>
    </row>
    <row r="944" ht="15.75" customHeight="1" spans="4:25">
      <c r="D944" s="4"/>
      <c r="E944" s="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40"/>
      <c r="R944" s="41"/>
      <c r="S944" s="42"/>
      <c r="Y944" s="62"/>
    </row>
    <row r="945" ht="15.75" customHeight="1" spans="4:25">
      <c r="D945" s="4"/>
      <c r="E945" s="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40"/>
      <c r="R945" s="41"/>
      <c r="S945" s="42"/>
      <c r="Y945" s="62"/>
    </row>
    <row r="946" ht="15.75" customHeight="1" spans="4:25">
      <c r="D946" s="4"/>
      <c r="E946" s="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40"/>
      <c r="R946" s="41"/>
      <c r="S946" s="42"/>
      <c r="Y946" s="62"/>
    </row>
    <row r="947" ht="15.75" customHeight="1" spans="4:25">
      <c r="D947" s="4"/>
      <c r="E947" s="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40"/>
      <c r="R947" s="41"/>
      <c r="S947" s="42"/>
      <c r="Y947" s="62"/>
    </row>
    <row r="948" ht="15.75" customHeight="1" spans="4:25">
      <c r="D948" s="4"/>
      <c r="E948" s="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40"/>
      <c r="R948" s="41"/>
      <c r="S948" s="42"/>
      <c r="Y948" s="62"/>
    </row>
    <row r="949" ht="15.75" customHeight="1" spans="4:25">
      <c r="D949" s="4"/>
      <c r="E949" s="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40"/>
      <c r="R949" s="41"/>
      <c r="S949" s="42"/>
      <c r="Y949" s="62"/>
    </row>
    <row r="950" ht="15.75" customHeight="1" spans="4:25">
      <c r="D950" s="4"/>
      <c r="E950" s="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40"/>
      <c r="R950" s="41"/>
      <c r="S950" s="42"/>
      <c r="Y950" s="62"/>
    </row>
    <row r="951" ht="15.75" customHeight="1" spans="4:25">
      <c r="D951" s="4"/>
      <c r="E951" s="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40"/>
      <c r="R951" s="41"/>
      <c r="S951" s="42"/>
      <c r="Y951" s="62"/>
    </row>
    <row r="952" ht="15.75" customHeight="1" spans="4:25">
      <c r="D952" s="4"/>
      <c r="E952" s="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40"/>
      <c r="R952" s="41"/>
      <c r="S952" s="42"/>
      <c r="Y952" s="62"/>
    </row>
    <row r="953" ht="15.75" customHeight="1" spans="4:25">
      <c r="D953" s="4"/>
      <c r="E953" s="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40"/>
      <c r="R953" s="41"/>
      <c r="S953" s="42"/>
      <c r="Y953" s="62"/>
    </row>
    <row r="954" ht="15.75" customHeight="1" spans="4:25">
      <c r="D954" s="4"/>
      <c r="E954" s="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40"/>
      <c r="R954" s="41"/>
      <c r="S954" s="42"/>
      <c r="Y954" s="62"/>
    </row>
    <row r="955" ht="15.75" customHeight="1" spans="4:25">
      <c r="D955" s="4"/>
      <c r="E955" s="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40"/>
      <c r="R955" s="41"/>
      <c r="S955" s="42"/>
      <c r="Y955" s="62"/>
    </row>
    <row r="956" ht="15.75" customHeight="1" spans="4:25">
      <c r="D956" s="4"/>
      <c r="E956" s="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40"/>
      <c r="R956" s="41"/>
      <c r="S956" s="42"/>
      <c r="Y956" s="62"/>
    </row>
    <row r="957" ht="15.75" customHeight="1" spans="4:25">
      <c r="D957" s="4"/>
      <c r="E957" s="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40"/>
      <c r="R957" s="41"/>
      <c r="S957" s="42"/>
      <c r="Y957" s="62"/>
    </row>
    <row r="958" ht="15.75" customHeight="1" spans="4:25">
      <c r="D958" s="4"/>
      <c r="E958" s="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40"/>
      <c r="R958" s="41"/>
      <c r="S958" s="42"/>
      <c r="Y958" s="62"/>
    </row>
    <row r="959" ht="15.75" customHeight="1" spans="4:25">
      <c r="D959" s="4"/>
      <c r="E959" s="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40"/>
      <c r="R959" s="41"/>
      <c r="S959" s="42"/>
      <c r="Y959" s="62"/>
    </row>
    <row r="960" ht="15.75" customHeight="1" spans="4:25">
      <c r="D960" s="4"/>
      <c r="E960" s="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40"/>
      <c r="R960" s="41"/>
      <c r="S960" s="42"/>
      <c r="Y960" s="62"/>
    </row>
    <row r="961" ht="15.75" customHeight="1" spans="4:25">
      <c r="D961" s="4"/>
      <c r="E961" s="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40"/>
      <c r="R961" s="41"/>
      <c r="S961" s="42"/>
      <c r="Y961" s="62"/>
    </row>
    <row r="962" ht="15.75" customHeight="1" spans="4:25">
      <c r="D962" s="4"/>
      <c r="E962" s="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40"/>
      <c r="R962" s="41"/>
      <c r="S962" s="42"/>
      <c r="Y962" s="62"/>
    </row>
    <row r="963" ht="15.75" customHeight="1" spans="4:25">
      <c r="D963" s="4"/>
      <c r="E963" s="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40"/>
      <c r="R963" s="41"/>
      <c r="S963" s="42"/>
      <c r="Y963" s="62"/>
    </row>
    <row r="964" ht="15.75" customHeight="1" spans="4:25">
      <c r="D964" s="4"/>
      <c r="E964" s="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40"/>
      <c r="R964" s="41"/>
      <c r="S964" s="42"/>
      <c r="Y964" s="62"/>
    </row>
    <row r="965" ht="15.75" customHeight="1" spans="4:25">
      <c r="D965" s="4"/>
      <c r="E965" s="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40"/>
      <c r="R965" s="41"/>
      <c r="S965" s="42"/>
      <c r="Y965" s="62"/>
    </row>
    <row r="966" ht="15.75" customHeight="1" spans="4:25">
      <c r="D966" s="4"/>
      <c r="E966" s="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40"/>
      <c r="R966" s="41"/>
      <c r="S966" s="42"/>
      <c r="Y966" s="62"/>
    </row>
    <row r="967" ht="15.75" customHeight="1" spans="4:25">
      <c r="D967" s="4"/>
      <c r="E967" s="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40"/>
      <c r="R967" s="41"/>
      <c r="S967" s="42"/>
      <c r="Y967" s="62"/>
    </row>
    <row r="968" ht="15.75" customHeight="1" spans="4:25">
      <c r="D968" s="4"/>
      <c r="E968" s="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40"/>
      <c r="R968" s="41"/>
      <c r="S968" s="42"/>
      <c r="Y968" s="62"/>
    </row>
    <row r="969" ht="15.75" customHeight="1" spans="4:25">
      <c r="D969" s="4"/>
      <c r="E969" s="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40"/>
      <c r="R969" s="41"/>
      <c r="S969" s="42"/>
      <c r="Y969" s="62"/>
    </row>
    <row r="970" ht="15.75" customHeight="1" spans="4:25">
      <c r="D970" s="4"/>
      <c r="E970" s="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40"/>
      <c r="R970" s="41"/>
      <c r="S970" s="42"/>
      <c r="Y970" s="62"/>
    </row>
    <row r="971" ht="15.75" customHeight="1" spans="4:25">
      <c r="D971" s="4"/>
      <c r="E971" s="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40"/>
      <c r="R971" s="41"/>
      <c r="S971" s="42"/>
      <c r="Y971" s="62"/>
    </row>
    <row r="972" ht="15.75" customHeight="1" spans="4:25">
      <c r="D972" s="4"/>
      <c r="E972" s="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40"/>
      <c r="R972" s="41"/>
      <c r="S972" s="42"/>
      <c r="Y972" s="62"/>
    </row>
    <row r="973" ht="15.75" customHeight="1" spans="4:25">
      <c r="D973" s="4"/>
      <c r="E973" s="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40"/>
      <c r="R973" s="41"/>
      <c r="S973" s="42"/>
      <c r="Y973" s="62"/>
    </row>
    <row r="974" ht="15.75" customHeight="1" spans="4:25">
      <c r="D974" s="4"/>
      <c r="E974" s="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40"/>
      <c r="R974" s="41"/>
      <c r="S974" s="42"/>
      <c r="Y974" s="62"/>
    </row>
    <row r="975" ht="15.75" customHeight="1" spans="4:25">
      <c r="D975" s="4"/>
      <c r="E975" s="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40"/>
      <c r="R975" s="41"/>
      <c r="S975" s="42"/>
      <c r="Y975" s="62"/>
    </row>
    <row r="976" ht="15.75" customHeight="1" spans="4:25">
      <c r="D976" s="4"/>
      <c r="E976" s="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40"/>
      <c r="R976" s="41"/>
      <c r="S976" s="42"/>
      <c r="Y976" s="62"/>
    </row>
    <row r="977" ht="15.75" customHeight="1" spans="4:25">
      <c r="D977" s="4"/>
      <c r="E977" s="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40"/>
      <c r="R977" s="41"/>
      <c r="S977" s="42"/>
      <c r="Y977" s="62"/>
    </row>
    <row r="978" ht="15.75" customHeight="1" spans="4:25">
      <c r="D978" s="4"/>
      <c r="E978" s="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40"/>
      <c r="R978" s="41"/>
      <c r="S978" s="42"/>
      <c r="Y978" s="62"/>
    </row>
    <row r="979" ht="15.75" customHeight="1" spans="4:25">
      <c r="D979" s="4"/>
      <c r="E979" s="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40"/>
      <c r="R979" s="41"/>
      <c r="S979" s="42"/>
      <c r="Y979" s="62"/>
    </row>
    <row r="980" ht="15.75" customHeight="1" spans="4:25">
      <c r="D980" s="4"/>
      <c r="E980" s="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40"/>
      <c r="R980" s="41"/>
      <c r="S980" s="42"/>
      <c r="Y980" s="62"/>
    </row>
    <row r="981" ht="15.75" customHeight="1" spans="4:25">
      <c r="D981" s="4"/>
      <c r="E981" s="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40"/>
      <c r="R981" s="41"/>
      <c r="S981" s="42"/>
      <c r="Y981" s="62"/>
    </row>
    <row r="982" ht="15.75" customHeight="1" spans="4:25">
      <c r="D982" s="4"/>
      <c r="E982" s="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40"/>
      <c r="R982" s="41"/>
      <c r="S982" s="42"/>
      <c r="Y982" s="62"/>
    </row>
    <row r="983" ht="15.75" customHeight="1" spans="4:25">
      <c r="D983" s="4"/>
      <c r="E983" s="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40"/>
      <c r="R983" s="41"/>
      <c r="S983" s="42"/>
      <c r="Y983" s="62"/>
    </row>
    <row r="984" ht="15.75" customHeight="1" spans="4:25">
      <c r="D984" s="4"/>
      <c r="E984" s="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40"/>
      <c r="R984" s="41"/>
      <c r="S984" s="42"/>
      <c r="Y984" s="62"/>
    </row>
    <row r="985" ht="15.75" customHeight="1" spans="4:25">
      <c r="D985" s="4"/>
      <c r="E985" s="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40"/>
      <c r="R985" s="41"/>
      <c r="S985" s="42"/>
      <c r="Y985" s="62"/>
    </row>
    <row r="986" ht="15.75" customHeight="1" spans="4:25">
      <c r="D986" s="4"/>
      <c r="E986" s="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40"/>
      <c r="R986" s="41"/>
      <c r="S986" s="42"/>
      <c r="Y986" s="62"/>
    </row>
    <row r="987" ht="15.75" customHeight="1" spans="4:25">
      <c r="D987" s="4"/>
      <c r="E987" s="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40"/>
      <c r="R987" s="41"/>
      <c r="S987" s="42"/>
      <c r="Y987" s="62"/>
    </row>
    <row r="988" ht="15.75" customHeight="1" spans="4:25">
      <c r="D988" s="4"/>
      <c r="E988" s="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40"/>
      <c r="R988" s="41"/>
      <c r="S988" s="42"/>
      <c r="Y988" s="62"/>
    </row>
    <row r="989" ht="15.75" customHeight="1" spans="4:25">
      <c r="D989" s="4"/>
      <c r="E989" s="5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40"/>
      <c r="R989" s="41"/>
      <c r="S989" s="42"/>
      <c r="Y989" s="62"/>
    </row>
    <row r="990" ht="15.75" customHeight="1" spans="4:25">
      <c r="D990" s="4"/>
      <c r="E990" s="5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40"/>
      <c r="R990" s="41"/>
      <c r="S990" s="42"/>
      <c r="Y990" s="62"/>
    </row>
    <row r="991" ht="15.75" customHeight="1" spans="4:25">
      <c r="D991" s="4"/>
      <c r="E991" s="5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40"/>
      <c r="R991" s="41"/>
      <c r="S991" s="42"/>
      <c r="Y991" s="62"/>
    </row>
    <row r="992" ht="15.75" customHeight="1" spans="4:25">
      <c r="D992" s="4"/>
      <c r="E992" s="5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40"/>
      <c r="R992" s="41"/>
      <c r="S992" s="42"/>
      <c r="Y992" s="62"/>
    </row>
    <row r="993" ht="15.75" customHeight="1" spans="4:25">
      <c r="D993" s="4"/>
      <c r="E993" s="5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40"/>
      <c r="R993" s="41"/>
      <c r="S993" s="42"/>
      <c r="Y993" s="62"/>
    </row>
    <row r="994" ht="15.75" customHeight="1" spans="4:25">
      <c r="D994" s="4"/>
      <c r="E994" s="5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40"/>
      <c r="R994" s="41"/>
      <c r="S994" s="42"/>
      <c r="Y994" s="62"/>
    </row>
    <row r="995" ht="15.75" customHeight="1" spans="4:25">
      <c r="D995" s="4"/>
      <c r="E995" s="5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40"/>
      <c r="R995" s="41"/>
      <c r="S995" s="42"/>
      <c r="Y995" s="62"/>
    </row>
    <row r="996" ht="15.75" customHeight="1" spans="4:25">
      <c r="D996" s="4"/>
      <c r="E996" s="5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40"/>
      <c r="R996" s="41"/>
      <c r="S996" s="42"/>
      <c r="Y996" s="62"/>
    </row>
    <row r="997" ht="15.75" customHeight="1" spans="4:25">
      <c r="D997" s="4"/>
      <c r="E997" s="5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40"/>
      <c r="R997" s="41"/>
      <c r="S997" s="42"/>
      <c r="Y997" s="62"/>
    </row>
    <row r="998" ht="15.75" customHeight="1" spans="4:25">
      <c r="D998" s="4"/>
      <c r="E998" s="5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40"/>
      <c r="R998" s="41"/>
      <c r="S998" s="42"/>
      <c r="Y998" s="62"/>
    </row>
    <row r="999" ht="15.75" customHeight="1" spans="4:25">
      <c r="D999" s="4"/>
      <c r="E999" s="5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40"/>
      <c r="R999" s="41"/>
      <c r="S999" s="42"/>
      <c r="Y999" s="62"/>
    </row>
    <row r="1000" ht="15.75" customHeight="1" spans="4:25">
      <c r="D1000" s="4"/>
      <c r="E1000" s="5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40"/>
      <c r="R1000" s="41"/>
      <c r="S1000" s="42"/>
      <c r="Y1000" s="62"/>
    </row>
  </sheetData>
  <mergeCells count="259">
    <mergeCell ref="A3:Y3"/>
    <mergeCell ref="A4:Z4"/>
    <mergeCell ref="T6:X6"/>
    <mergeCell ref="A6:A7"/>
    <mergeCell ref="A8:A41"/>
    <mergeCell ref="A43:A56"/>
    <mergeCell ref="A58:A89"/>
    <mergeCell ref="A91:A120"/>
    <mergeCell ref="A122:A128"/>
    <mergeCell ref="B6:B7"/>
    <mergeCell ref="B8:B41"/>
    <mergeCell ref="B43:B56"/>
    <mergeCell ref="B58:B89"/>
    <mergeCell ref="B91:B120"/>
    <mergeCell ref="B122:B128"/>
    <mergeCell ref="C8:C17"/>
    <mergeCell ref="C19:C23"/>
    <mergeCell ref="C25:C28"/>
    <mergeCell ref="C30:C36"/>
    <mergeCell ref="C38:C41"/>
    <mergeCell ref="C43:C47"/>
    <mergeCell ref="C49:C51"/>
    <mergeCell ref="C53:C56"/>
    <mergeCell ref="C58:C61"/>
    <mergeCell ref="C63:C64"/>
    <mergeCell ref="C66:C67"/>
    <mergeCell ref="C69:C79"/>
    <mergeCell ref="C81:C89"/>
    <mergeCell ref="C91:C101"/>
    <mergeCell ref="C103:C115"/>
    <mergeCell ref="C117:C120"/>
    <mergeCell ref="C122:C123"/>
    <mergeCell ref="C125:C128"/>
    <mergeCell ref="D8:D17"/>
    <mergeCell ref="D19:D23"/>
    <mergeCell ref="D25:D28"/>
    <mergeCell ref="D30:D36"/>
    <mergeCell ref="D38:D41"/>
    <mergeCell ref="D43:D47"/>
    <mergeCell ref="D49:D51"/>
    <mergeCell ref="D53:D56"/>
    <mergeCell ref="D58:D61"/>
    <mergeCell ref="D63:D64"/>
    <mergeCell ref="D66:D67"/>
    <mergeCell ref="D69:D79"/>
    <mergeCell ref="D81:D89"/>
    <mergeCell ref="D91:D101"/>
    <mergeCell ref="D103:D115"/>
    <mergeCell ref="D117:D120"/>
    <mergeCell ref="D122:D123"/>
    <mergeCell ref="D125:D128"/>
    <mergeCell ref="E6:E7"/>
    <mergeCell ref="E69:E73"/>
    <mergeCell ref="E74:E79"/>
    <mergeCell ref="E82:E85"/>
    <mergeCell ref="E86:E89"/>
    <mergeCell ref="E103:E106"/>
    <mergeCell ref="E109:E114"/>
    <mergeCell ref="F6:F7"/>
    <mergeCell ref="L69:L73"/>
    <mergeCell ref="L74:L79"/>
    <mergeCell ref="L82:L85"/>
    <mergeCell ref="L86:L89"/>
    <mergeCell ref="L109:L114"/>
    <mergeCell ref="M69:M73"/>
    <mergeCell ref="M74:M79"/>
    <mergeCell ref="M82:M85"/>
    <mergeCell ref="M86:M89"/>
    <mergeCell ref="M109:M114"/>
    <mergeCell ref="N69:N73"/>
    <mergeCell ref="N74:N79"/>
    <mergeCell ref="N82:N85"/>
    <mergeCell ref="N86:N89"/>
    <mergeCell ref="P8:P17"/>
    <mergeCell ref="P19:P23"/>
    <mergeCell ref="P25:P28"/>
    <mergeCell ref="P30:P36"/>
    <mergeCell ref="P38:P41"/>
    <mergeCell ref="P43:P47"/>
    <mergeCell ref="P49:P51"/>
    <mergeCell ref="P53:P56"/>
    <mergeCell ref="P58:P61"/>
    <mergeCell ref="P63:P64"/>
    <mergeCell ref="P66:P67"/>
    <mergeCell ref="P69:P79"/>
    <mergeCell ref="P81:P89"/>
    <mergeCell ref="P91:P101"/>
    <mergeCell ref="P103:P115"/>
    <mergeCell ref="P117:P120"/>
    <mergeCell ref="P122:P123"/>
    <mergeCell ref="P125:P128"/>
    <mergeCell ref="Q6:Q7"/>
    <mergeCell ref="Q8:Q17"/>
    <mergeCell ref="Q19:Q23"/>
    <mergeCell ref="Q25:Q28"/>
    <mergeCell ref="Q30:Q36"/>
    <mergeCell ref="Q38:Q41"/>
    <mergeCell ref="Q43:Q47"/>
    <mergeCell ref="Q49:Q51"/>
    <mergeCell ref="Q53:Q56"/>
    <mergeCell ref="Q58:Q61"/>
    <mergeCell ref="Q63:Q64"/>
    <mergeCell ref="Q66:Q67"/>
    <mergeCell ref="Q69:Q79"/>
    <mergeCell ref="Q81:Q89"/>
    <mergeCell ref="Q91:Q101"/>
    <mergeCell ref="Q103:Q115"/>
    <mergeCell ref="Q117:Q120"/>
    <mergeCell ref="Q122:Q123"/>
    <mergeCell ref="Q125:Q128"/>
    <mergeCell ref="R6:R7"/>
    <mergeCell ref="R8:R17"/>
    <mergeCell ref="R19:R23"/>
    <mergeCell ref="R25:R28"/>
    <mergeCell ref="R30:R36"/>
    <mergeCell ref="R38:R41"/>
    <mergeCell ref="R43:R47"/>
    <mergeCell ref="R49:R51"/>
    <mergeCell ref="R53:R56"/>
    <mergeCell ref="R58:R61"/>
    <mergeCell ref="R63:R64"/>
    <mergeCell ref="R66:R67"/>
    <mergeCell ref="R69:R79"/>
    <mergeCell ref="R81:R89"/>
    <mergeCell ref="R91:R101"/>
    <mergeCell ref="R103:R115"/>
    <mergeCell ref="R117:R120"/>
    <mergeCell ref="R122:R123"/>
    <mergeCell ref="R125:R128"/>
    <mergeCell ref="S6:S7"/>
    <mergeCell ref="S8:S17"/>
    <mergeCell ref="S19:S23"/>
    <mergeCell ref="S25:S28"/>
    <mergeCell ref="S30:S36"/>
    <mergeCell ref="S38:S41"/>
    <mergeCell ref="S43:S47"/>
    <mergeCell ref="S49:S51"/>
    <mergeCell ref="S53:S56"/>
    <mergeCell ref="S58:S61"/>
    <mergeCell ref="S63:S64"/>
    <mergeCell ref="S66:S67"/>
    <mergeCell ref="S69:S79"/>
    <mergeCell ref="S81:S89"/>
    <mergeCell ref="S91:S101"/>
    <mergeCell ref="S103:S115"/>
    <mergeCell ref="S117:S120"/>
    <mergeCell ref="S122:S123"/>
    <mergeCell ref="S125:S128"/>
    <mergeCell ref="T8:T17"/>
    <mergeCell ref="T19:T23"/>
    <mergeCell ref="T25:T28"/>
    <mergeCell ref="T30:T36"/>
    <mergeCell ref="T38:T41"/>
    <mergeCell ref="T43:T47"/>
    <mergeCell ref="T49:T51"/>
    <mergeCell ref="T53:T56"/>
    <mergeCell ref="T58:T61"/>
    <mergeCell ref="T63:T64"/>
    <mergeCell ref="T66:T67"/>
    <mergeCell ref="T69:T79"/>
    <mergeCell ref="T81:T89"/>
    <mergeCell ref="T91:T101"/>
    <mergeCell ref="T103:T115"/>
    <mergeCell ref="T117:T120"/>
    <mergeCell ref="T122:T123"/>
    <mergeCell ref="T125:T128"/>
    <mergeCell ref="U8:U17"/>
    <mergeCell ref="U19:U23"/>
    <mergeCell ref="U25:U28"/>
    <mergeCell ref="U30:U36"/>
    <mergeCell ref="U38:U41"/>
    <mergeCell ref="U43:U47"/>
    <mergeCell ref="U49:U51"/>
    <mergeCell ref="U53:U56"/>
    <mergeCell ref="U58:U61"/>
    <mergeCell ref="U63:U64"/>
    <mergeCell ref="U66:U67"/>
    <mergeCell ref="U69:U79"/>
    <mergeCell ref="U81:U89"/>
    <mergeCell ref="U91:U101"/>
    <mergeCell ref="U103:U115"/>
    <mergeCell ref="U117:U120"/>
    <mergeCell ref="U122:U123"/>
    <mergeCell ref="U125:U128"/>
    <mergeCell ref="V8:V17"/>
    <mergeCell ref="V19:V23"/>
    <mergeCell ref="V25:V28"/>
    <mergeCell ref="V30:V36"/>
    <mergeCell ref="V38:V41"/>
    <mergeCell ref="V43:V47"/>
    <mergeCell ref="V49:V51"/>
    <mergeCell ref="V53:V56"/>
    <mergeCell ref="V58:V61"/>
    <mergeCell ref="V63:V64"/>
    <mergeCell ref="V66:V67"/>
    <mergeCell ref="V69:V79"/>
    <mergeCell ref="V81:V89"/>
    <mergeCell ref="V91:V101"/>
    <mergeCell ref="V103:V115"/>
    <mergeCell ref="V117:V120"/>
    <mergeCell ref="V122:V123"/>
    <mergeCell ref="V125:V128"/>
    <mergeCell ref="W8:W17"/>
    <mergeCell ref="W19:W23"/>
    <mergeCell ref="W25:W28"/>
    <mergeCell ref="W30:W36"/>
    <mergeCell ref="W38:W41"/>
    <mergeCell ref="W43:W47"/>
    <mergeCell ref="W49:W51"/>
    <mergeCell ref="W53:W56"/>
    <mergeCell ref="W58:W61"/>
    <mergeCell ref="W63:W64"/>
    <mergeCell ref="W66:W67"/>
    <mergeCell ref="W69:W79"/>
    <mergeCell ref="W81:W89"/>
    <mergeCell ref="W91:W101"/>
    <mergeCell ref="W103:W115"/>
    <mergeCell ref="W117:W120"/>
    <mergeCell ref="W122:W123"/>
    <mergeCell ref="W125:W128"/>
    <mergeCell ref="X8:X17"/>
    <mergeCell ref="X19:X23"/>
    <mergeCell ref="X25:X28"/>
    <mergeCell ref="X30:X36"/>
    <mergeCell ref="X38:X41"/>
    <mergeCell ref="X43:X47"/>
    <mergeCell ref="X49:X51"/>
    <mergeCell ref="X53:X56"/>
    <mergeCell ref="X58:X61"/>
    <mergeCell ref="X63:X64"/>
    <mergeCell ref="X66:X67"/>
    <mergeCell ref="X69:X79"/>
    <mergeCell ref="X81:X89"/>
    <mergeCell ref="X91:X101"/>
    <mergeCell ref="X103:X115"/>
    <mergeCell ref="X117:X120"/>
    <mergeCell ref="X122:X123"/>
    <mergeCell ref="X125:X128"/>
    <mergeCell ref="Y6:Y7"/>
    <mergeCell ref="Y8:Y17"/>
    <mergeCell ref="Y19:Y23"/>
    <mergeCell ref="Y25:Y28"/>
    <mergeCell ref="Y30:Y36"/>
    <mergeCell ref="Y38:Y41"/>
    <mergeCell ref="Y43:Y47"/>
    <mergeCell ref="Y49:Y51"/>
    <mergeCell ref="Y53:Y56"/>
    <mergeCell ref="Y58:Y61"/>
    <mergeCell ref="Y63:Y64"/>
    <mergeCell ref="Y66:Y67"/>
    <mergeCell ref="Y69:Y79"/>
    <mergeCell ref="Y81:Y89"/>
    <mergeCell ref="Y91:Y101"/>
    <mergeCell ref="Y103:Y115"/>
    <mergeCell ref="Y117:Y120"/>
    <mergeCell ref="Y122:Y123"/>
    <mergeCell ref="Y125:Y128"/>
    <mergeCell ref="A1:Z2"/>
    <mergeCell ref="C6:D7"/>
  </mergeCells>
  <pageMargins left="0.7" right="0.7" top="0.75" bottom="0.75" header="0" footer="0"/>
  <pageSetup paperSize="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Simulasi Norma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Herlina Jeane Aldian</dc:creator>
  <cp:lastModifiedBy>vexlproject</cp:lastModifiedBy>
  <dcterms:created xsi:type="dcterms:W3CDTF">2022-12-23T03:10:00Z</dcterms:created>
  <dcterms:modified xsi:type="dcterms:W3CDTF">2025-04-09T06:06:49Z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0A6334D43E584E32A3A0E94FF885D722_12</vt:lpwstr>
  </property>
  <property fmtid="{D5CDD505-2E9C-101B-9397-08002B2CF9AE}" pid="3" name="KSOProductBuildVer">
    <vt:lpwstr>1033-12.2.0.20782</vt:lpwstr>
  </property>
</Properties>
</file>